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us\งบประมาณ\2568\ขออนุมัติเงินจัดสรรตามงวด\งวดที่ 1\"/>
    </mc:Choice>
  </mc:AlternateContent>
  <xr:revisionPtr revIDLastSave="0" documentId="13_ncr:1_{464A5E1C-E98C-4072-9C3E-D5BB4BBCEB4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สงม. 1" sheetId="10" r:id="rId1"/>
    <sheet name="แบบแนบท้าย" sheetId="9" r:id="rId2"/>
  </sheets>
  <definedNames>
    <definedName name="_xlnm.Print_Area" localSheetId="0">'สงม. 1'!$A$2:$E$63</definedName>
    <definedName name="_xlnm.Print_Titles" localSheetId="0">'สงม. 1'!$2:$7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7" i="10" l="1"/>
  <c r="F54" i="10"/>
  <c r="F51" i="10"/>
  <c r="F48" i="10"/>
  <c r="F46" i="10"/>
  <c r="F44" i="10"/>
  <c r="F42" i="10"/>
  <c r="F40" i="10"/>
  <c r="F38" i="10"/>
  <c r="F36" i="10"/>
  <c r="F34" i="10"/>
  <c r="F32" i="10"/>
  <c r="F30" i="10"/>
  <c r="F28" i="10"/>
  <c r="F26" i="10"/>
  <c r="F24" i="10"/>
  <c r="F22" i="10"/>
  <c r="F8" i="10" s="1"/>
  <c r="F20" i="10"/>
  <c r="F18" i="10"/>
  <c r="F16" i="10"/>
  <c r="F13" i="10"/>
  <c r="F11" i="10"/>
  <c r="F9" i="10"/>
  <c r="C22" i="10"/>
  <c r="D22" i="10"/>
  <c r="E22" i="10"/>
  <c r="B23" i="10"/>
  <c r="B22" i="10" s="1"/>
  <c r="B25" i="10"/>
  <c r="B24" i="10" s="1"/>
  <c r="B27" i="10"/>
  <c r="B26" i="10" s="1"/>
  <c r="B29" i="10"/>
  <c r="B28" i="10" s="1"/>
  <c r="B31" i="10"/>
  <c r="B30" i="10" s="1"/>
  <c r="B33" i="10"/>
  <c r="B32" i="10" s="1"/>
  <c r="B35" i="10"/>
  <c r="B34" i="10" s="1"/>
  <c r="B37" i="10"/>
  <c r="B36" i="10" s="1"/>
  <c r="B39" i="10"/>
  <c r="B38" i="10" s="1"/>
  <c r="B41" i="10"/>
  <c r="B40" i="10" s="1"/>
  <c r="B43" i="10"/>
  <c r="B42" i="10" s="1"/>
  <c r="B45" i="10"/>
  <c r="B44" i="10" s="1"/>
  <c r="B47" i="10"/>
  <c r="B46" i="10" s="1"/>
  <c r="B49" i="10"/>
  <c r="B50" i="10"/>
  <c r="B52" i="10"/>
  <c r="B53" i="10"/>
  <c r="B51" i="10" s="1"/>
  <c r="B55" i="10"/>
  <c r="B56" i="10"/>
  <c r="B58" i="10"/>
  <c r="B59" i="10"/>
  <c r="B60" i="10"/>
  <c r="D57" i="10"/>
  <c r="B48" i="10" l="1"/>
  <c r="B54" i="10"/>
  <c r="B57" i="10"/>
  <c r="F61" i="10"/>
  <c r="B19" i="10" l="1"/>
  <c r="G19" i="10" s="1"/>
  <c r="F63" i="10"/>
  <c r="G60" i="10"/>
  <c r="G59" i="10"/>
  <c r="G56" i="10"/>
  <c r="G55" i="10"/>
  <c r="G53" i="10"/>
  <c r="G52" i="10"/>
  <c r="G50" i="10"/>
  <c r="G48" i="10"/>
  <c r="G47" i="10"/>
  <c r="G45" i="10"/>
  <c r="G43" i="10"/>
  <c r="G41" i="10"/>
  <c r="G39" i="10"/>
  <c r="G37" i="10"/>
  <c r="G35" i="10"/>
  <c r="G33" i="10"/>
  <c r="G31" i="10"/>
  <c r="G29" i="10"/>
  <c r="G27" i="10"/>
  <c r="G25" i="10"/>
  <c r="G23" i="10"/>
  <c r="B21" i="10"/>
  <c r="G21" i="10" s="1"/>
  <c r="B17" i="10"/>
  <c r="G17" i="10" s="1"/>
  <c r="B15" i="10"/>
  <c r="G15" i="10" s="1"/>
  <c r="B14" i="10"/>
  <c r="G14" i="10" s="1"/>
  <c r="B12" i="10"/>
  <c r="G12" i="10" s="1"/>
  <c r="B10" i="10"/>
  <c r="G10" i="10" s="1"/>
  <c r="D9" i="10"/>
  <c r="E9" i="10"/>
  <c r="C9" i="10"/>
  <c r="C11" i="10"/>
  <c r="C48" i="10"/>
  <c r="D48" i="10"/>
  <c r="E48" i="10"/>
  <c r="C54" i="10"/>
  <c r="D54" i="10"/>
  <c r="E54" i="10"/>
  <c r="C51" i="10"/>
  <c r="D51" i="10"/>
  <c r="E51" i="10"/>
  <c r="C57" i="10"/>
  <c r="E57" i="10"/>
  <c r="C32" i="10"/>
  <c r="D32" i="10"/>
  <c r="E32" i="10"/>
  <c r="C20" i="10"/>
  <c r="D20" i="10"/>
  <c r="E20" i="10"/>
  <c r="C13" i="10"/>
  <c r="D13" i="10"/>
  <c r="E13" i="10"/>
  <c r="D11" i="10"/>
  <c r="E11" i="10"/>
  <c r="E30" i="10"/>
  <c r="D30" i="10"/>
  <c r="C30" i="10"/>
  <c r="C26" i="10"/>
  <c r="D26" i="10"/>
  <c r="E26" i="10"/>
  <c r="C24" i="10"/>
  <c r="C16" i="10"/>
  <c r="B9" i="10" l="1"/>
  <c r="G9" i="10" s="1"/>
  <c r="G24" i="10"/>
  <c r="G54" i="10"/>
  <c r="G49" i="10"/>
  <c r="G57" i="10"/>
  <c r="G58" i="10"/>
  <c r="B11" i="10"/>
  <c r="G11" i="10" s="1"/>
  <c r="B13" i="10"/>
  <c r="G13" i="10" s="1"/>
  <c r="G30" i="10"/>
  <c r="G22" i="10" l="1"/>
  <c r="G62" i="10"/>
  <c r="G32" i="10"/>
  <c r="G28" i="10" l="1"/>
  <c r="G51" i="10" l="1"/>
  <c r="G26" i="10"/>
  <c r="B20" i="10"/>
  <c r="C44" i="10"/>
  <c r="D44" i="10"/>
  <c r="E44" i="10"/>
  <c r="E46" i="10"/>
  <c r="D46" i="10"/>
  <c r="C46" i="10"/>
  <c r="E42" i="10"/>
  <c r="D42" i="10"/>
  <c r="C42" i="10"/>
  <c r="E40" i="10"/>
  <c r="D40" i="10"/>
  <c r="C40" i="10"/>
  <c r="E38" i="10"/>
  <c r="D38" i="10"/>
  <c r="C38" i="10"/>
  <c r="E36" i="10"/>
  <c r="D36" i="10"/>
  <c r="C36" i="10"/>
  <c r="E34" i="10"/>
  <c r="D34" i="10"/>
  <c r="C34" i="10"/>
  <c r="E28" i="10"/>
  <c r="D28" i="10"/>
  <c r="C28" i="10"/>
  <c r="E24" i="10"/>
  <c r="D24" i="10"/>
  <c r="E18" i="10"/>
  <c r="D18" i="10"/>
  <c r="C18" i="10"/>
  <c r="E16" i="10"/>
  <c r="D16" i="10"/>
  <c r="G20" i="10" l="1"/>
  <c r="D61" i="10"/>
  <c r="D63" i="10" s="1"/>
  <c r="D8" i="10" s="1"/>
  <c r="C61" i="10"/>
  <c r="C63" i="10" s="1"/>
  <c r="C8" i="10" s="1"/>
  <c r="E61" i="10"/>
  <c r="E63" i="10" s="1"/>
  <c r="E8" i="10" s="1"/>
  <c r="G46" i="10"/>
  <c r="G38" i="10"/>
  <c r="B16" i="10"/>
  <c r="G44" i="10"/>
  <c r="G42" i="10"/>
  <c r="G40" i="10"/>
  <c r="G36" i="10"/>
  <c r="G34" i="10"/>
  <c r="B18" i="10"/>
  <c r="G18" i="10" s="1"/>
  <c r="G16" i="10" l="1"/>
  <c r="B61" i="10"/>
  <c r="B63" i="10" s="1"/>
  <c r="B8" i="10" s="1"/>
  <c r="G8" i="10" s="1"/>
  <c r="G63" i="10" l="1"/>
  <c r="G61" i="10"/>
</calcChain>
</file>

<file path=xl/sharedStrings.xml><?xml version="1.0" encoding="utf-8"?>
<sst xmlns="http://schemas.openxmlformats.org/spreadsheetml/2006/main" count="86" uniqueCount="58">
  <si>
    <t>รวมทั้งสิ้น</t>
  </si>
  <si>
    <t>แผน</t>
  </si>
  <si>
    <t xml:space="preserve">ตำแหน่ง : </t>
  </si>
  <si>
    <t>หน่วย : บาท</t>
  </si>
  <si>
    <t>diff</t>
  </si>
  <si>
    <t>ผู้รายงาน : ………...………………………………...…..</t>
  </si>
  <si>
    <t xml:space="preserve">            (                                     )</t>
  </si>
  <si>
    <t>หัวหน้าหน่วยงาน  : ..........................................................</t>
  </si>
  <si>
    <t xml:space="preserve">       (                                    )</t>
  </si>
  <si>
    <t>ผู้พิจารณา : ........................................................</t>
  </si>
  <si>
    <t xml:space="preserve">             (                                  )</t>
  </si>
  <si>
    <t xml:space="preserve">     (                                     )</t>
  </si>
  <si>
    <t xml:space="preserve">ผู้ให้ความเห็นชอบ  : ........................................................... </t>
  </si>
  <si>
    <t>วัน/เดือน/ปี   :                                  โทร:</t>
  </si>
  <si>
    <t>วัน/เดือน/ปี   :                            โทร:</t>
  </si>
  <si>
    <t xml:space="preserve">                 3) งบรายจ่ายอื่น</t>
  </si>
  <si>
    <t>งบประมาณตามโครงสร้างงาน</t>
  </si>
  <si>
    <t>รวมงบประมาณตามโครงสร้างงาน</t>
  </si>
  <si>
    <t>หน่วยงาน : สำนักงานเขตสัมพันธวงศ์</t>
  </si>
  <si>
    <t>งาน/โครงการตามแผนยุทธศาสตร์/งบรายจ่าย</t>
  </si>
  <si>
    <t xml:space="preserve">                 1) งบดำเนินงาน</t>
  </si>
  <si>
    <t xml:space="preserve">                 2) งบรายจ่ายอื่น</t>
  </si>
  <si>
    <t xml:space="preserve">                1) งบดำเนินงาน</t>
  </si>
  <si>
    <t xml:space="preserve">                 1) งบรายจ่ายอื่น</t>
  </si>
  <si>
    <t xml:space="preserve">       งานรายจ่ายบุคลากร</t>
  </si>
  <si>
    <t xml:space="preserve">                  1) งบบุคลากร</t>
  </si>
  <si>
    <t xml:space="preserve">                 2) งบเงินอุดหนุน</t>
  </si>
  <si>
    <t>รวมงบประมาณภารกิจตามแผนยุทธศาสตร์</t>
  </si>
  <si>
    <t>รวมงบประมาณภารกิจประจำพื้นฐาน</t>
  </si>
  <si>
    <t xml:space="preserve"> งานอำนวยการและบริหารสำนักงานเขต</t>
  </si>
  <si>
    <t>งานปกครอง</t>
  </si>
  <si>
    <t>งานบริหารทั่วไปและบริการทะเบียน</t>
  </si>
  <si>
    <t>งานบริหารทั่วไปและบริหารการคลัง</t>
  </si>
  <si>
    <t>งานบริหารทั่วไปและจัดเก็บรายได้</t>
  </si>
  <si>
    <t>งานบริหารทั่วไปฝ่ายรักษาความสะอาด</t>
  </si>
  <si>
    <t>งานเก็บขยะมูลฝอยและขนถ่ายสิ่งปฏิกูล</t>
  </si>
  <si>
    <t>งานดูแลสวนและพื้นที่สีเขียว</t>
  </si>
  <si>
    <t>งานบริหารทั่วไปและสอบสวนดำเนินคดี</t>
  </si>
  <si>
    <t>งานตรวจและบังคับใช้กฎหมาย</t>
  </si>
  <si>
    <t>งานบริหารทั่วไปฝ่ายโยธา</t>
  </si>
  <si>
    <t>งานอนุญาตก่อสร้าง ควบคุมอาคารและผังเมือง</t>
  </si>
  <si>
    <t>งานบำรุงรักษาซ่อมแซม</t>
  </si>
  <si>
    <t>งานระบายน้ำและแก้ไขปัญหาน้ำท่วม</t>
  </si>
  <si>
    <t>งานบริหารทั่วไปฝ่ายพัฒนาชุมชน</t>
  </si>
  <si>
    <t>งานพัฒนาชุมชนและบริการสังคม</t>
  </si>
  <si>
    <t>งานบริหารทั่วไปฝ่ายสิ่งแวดล้อมและสุขาภิบาล</t>
  </si>
  <si>
    <t>งานสุขาภิบาลอาหารและอนามัยสิ่งแวดล้อม</t>
  </si>
  <si>
    <t>งานป้องกันและควบคุมโรค</t>
  </si>
  <si>
    <t>งานบริหารทั่วไปฝ่ายการศึกษา</t>
  </si>
  <si>
    <t>งานงบประมาณโรงเรียน</t>
  </si>
  <si>
    <t>งานกวาดทำความสะอาดที่และทางสาธารณะ</t>
  </si>
  <si>
    <t>แผนการปฏิบัติงานและการใช้จ่ายงบประมาณรายจ่ายประจำปีงบประมาณ พ.ศ. 2568</t>
  </si>
  <si>
    <t>แผนการปฏิบัติงานและการใช้จ่ายงบประมาณประจำปีงบประมาณ พ.ศ. 2568</t>
  </si>
  <si>
    <t>วัน/เดือน/ปี   :  20 กันยายน 2567    โทร : 02-235-2838 หรือ 7177</t>
  </si>
  <si>
    <t>วัน/เดือน/ปี   :  20 กันยายน 2567   โทร : 02-235-2838 หรือ 7177</t>
  </si>
  <si>
    <t>งวดที่ 1 (ต.ค. 67 - ม.ค. 68)</t>
  </si>
  <si>
    <t>งวดที่ 2 (ก.พ. 68 - พ.ค. 68)</t>
  </si>
  <si>
    <t>งวดที่ 3 (มิ.ย. 68 - ก.ย. 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</si>
</sst>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_-* #,##0.0000_-;\-* #,##0.0000_-;_-* &quot;-&quot;??_-;_-@_-"/>
  </numFmts>
  <fonts count="4">
    <font>
      <sz val="11"/>
      <color theme="1"/>
      <name val="Calibri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1"/>
      <color theme="1"/>
      <name val="Calibri"/>
      <family val="2"/>
      <charset val="22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vertical="top" wrapText="1"/>
    </xf>
    <xf numFmtId="49" fontId="2" fillId="0" borderId="6" xfId="0" applyNumberFormat="1" applyFont="1" applyBorder="1" applyAlignment="1">
      <alignment vertical="top"/>
    </xf>
    <xf numFmtId="0" fontId="2" fillId="0" borderId="6" xfId="0" applyFont="1" applyBorder="1"/>
    <xf numFmtId="0" fontId="2" fillId="0" borderId="4" xfId="0" applyFont="1" applyBorder="1"/>
    <xf numFmtId="0" fontId="2" fillId="0" borderId="8" xfId="0" applyFont="1" applyBorder="1"/>
    <xf numFmtId="49" fontId="2" fillId="0" borderId="0" xfId="0" applyNumberFormat="1" applyFont="1" applyAlignment="1">
      <alignment vertical="top"/>
    </xf>
    <xf numFmtId="0" fontId="2" fillId="0" borderId="9" xfId="0" applyFont="1" applyBorder="1"/>
    <xf numFmtId="0" fontId="1" fillId="0" borderId="7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164" fontId="1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 vertical="center" indent="2"/>
    </xf>
    <xf numFmtId="164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vertical="center"/>
    </xf>
    <xf numFmtId="43" fontId="2" fillId="0" borderId="0" xfId="0" applyNumberFormat="1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3" fontId="2" fillId="2" borderId="0" xfId="0" applyNumberFormat="1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5" fontId="2" fillId="0" borderId="0" xfId="1" applyNumberFormat="1" applyFont="1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164" fontId="1" fillId="4" borderId="1" xfId="1" applyNumberFormat="1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/>
    </xf>
    <xf numFmtId="164" fontId="1" fillId="2" borderId="1" xfId="1" applyNumberFormat="1" applyFont="1" applyFill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164" fontId="1" fillId="3" borderId="1" xfId="1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3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8" xfId="0" applyFont="1" applyBorder="1" applyAlignment="1">
      <alignment horizontal="left" indent="7"/>
    </xf>
    <xf numFmtId="0" fontId="2" fillId="0" borderId="0" xfId="0" applyFont="1" applyAlignment="1">
      <alignment horizontal="left" indent="7"/>
    </xf>
    <xf numFmtId="0" fontId="2" fillId="0" borderId="9" xfId="0" applyFont="1" applyBorder="1" applyAlignment="1">
      <alignment horizontal="left" indent="7"/>
    </xf>
    <xf numFmtId="0" fontId="1" fillId="0" borderId="0" xfId="0" applyFont="1" applyAlignment="1">
      <alignment horizontal="center"/>
    </xf>
    <xf numFmtId="0" fontId="2" fillId="0" borderId="8" xfId="0" applyFont="1" applyBorder="1" applyAlignment="1">
      <alignment horizontal="left" indent="6"/>
    </xf>
    <xf numFmtId="0" fontId="2" fillId="0" borderId="0" xfId="0" applyFont="1" applyAlignment="1">
      <alignment horizontal="left" indent="6"/>
    </xf>
    <xf numFmtId="0" fontId="2" fillId="0" borderId="9" xfId="0" applyFont="1" applyBorder="1" applyAlignment="1">
      <alignment horizontal="left" indent="6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203200</xdr:colOff>
      <xdr:row>1</xdr:row>
      <xdr:rowOff>190488</xdr:rowOff>
    </xdr:from>
    <xdr:to>
      <xdr:col>4</xdr:col>
      <xdr:colOff>1322915</xdr:colOff>
      <xdr:row>4</xdr:row>
      <xdr:rowOff>0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5EBC3691-0AB8-4A26-BD5E-1BFB3EA9EB88}"/>
            </a:ext>
          </a:extLst>
        </xdr:cNvPr>
        <xdr:cNvSpPr txBox="1"/>
      </xdr:nvSpPr>
      <xdr:spPr>
        <a:xfrm>
          <a:off x="7749117" y="190488"/>
          <a:ext cx="1119715" cy="62103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86"/>
  <sheetViews>
    <sheetView tabSelected="1" view="pageBreakPreview" zoomScale="90" zoomScaleNormal="90" zoomScaleSheetLayoutView="90" workbookViewId="0">
      <selection activeCell="C10" sqref="C10"/>
    </sheetView>
  </sheetViews>
  <sheetFormatPr defaultColWidth="9" defaultRowHeight="21" outlineLevelRow="1"/>
  <cols>
    <col min="1" max="1" width="46.42578125" style="11" customWidth="1"/>
    <col min="2" max="5" width="25.28515625" style="11" customWidth="1"/>
    <col min="6" max="6" width="16.42578125" style="11" customWidth="1"/>
    <col min="7" max="8" width="13.42578125" style="11" bestFit="1" customWidth="1"/>
    <col min="9" max="16384" width="9" style="11"/>
  </cols>
  <sheetData>
    <row r="2" spans="1:7" ht="21" customHeight="1"/>
    <row r="3" spans="1:7" ht="21" customHeight="1">
      <c r="A3" s="36" t="s">
        <v>51</v>
      </c>
      <c r="B3" s="36"/>
      <c r="C3" s="36"/>
      <c r="D3" s="36"/>
      <c r="E3" s="36"/>
    </row>
    <row r="4" spans="1:7" ht="21" customHeight="1">
      <c r="A4" s="36" t="s">
        <v>18</v>
      </c>
      <c r="B4" s="36"/>
      <c r="C4" s="36"/>
      <c r="D4" s="36"/>
      <c r="E4" s="36"/>
    </row>
    <row r="5" spans="1:7" ht="21" customHeight="1">
      <c r="E5" s="12" t="s">
        <v>3</v>
      </c>
    </row>
    <row r="6" spans="1:7" ht="21" customHeight="1">
      <c r="A6" s="37" t="s">
        <v>19</v>
      </c>
      <c r="B6" s="30" t="s">
        <v>0</v>
      </c>
      <c r="C6" s="30" t="s">
        <v>55</v>
      </c>
      <c r="D6" s="30" t="s">
        <v>56</v>
      </c>
      <c r="E6" s="30" t="s">
        <v>57</v>
      </c>
    </row>
    <row r="7" spans="1:7" ht="21" customHeight="1">
      <c r="A7" s="37"/>
      <c r="B7" s="30" t="s">
        <v>1</v>
      </c>
      <c r="C7" s="30" t="s">
        <v>1</v>
      </c>
      <c r="D7" s="30" t="s">
        <v>1</v>
      </c>
      <c r="E7" s="30" t="s">
        <v>1</v>
      </c>
      <c r="G7" s="11" t="s">
        <v>4</v>
      </c>
    </row>
    <row r="8" spans="1:7" s="17" customFormat="1" ht="21" customHeight="1">
      <c r="A8" s="15" t="s">
        <v>16</v>
      </c>
      <c r="B8" s="31">
        <f>+B63</f>
        <v>60834520</v>
      </c>
      <c r="C8" s="31">
        <f t="shared" ref="C8:E8" si="0">+C63</f>
        <v>33083348</v>
      </c>
      <c r="D8" s="31">
        <f t="shared" si="0"/>
        <v>16986504</v>
      </c>
      <c r="E8" s="31">
        <f t="shared" si="0"/>
        <v>10764668</v>
      </c>
      <c r="F8" s="16">
        <f>F10+F12+F13+F17+F19+F21+F22+F25+F27+F29+F31+F33+F35+F37+F39+F41+F43+F45+F47+F48+F51+F54+F57</f>
        <v>60834520</v>
      </c>
      <c r="G8" s="16">
        <f>B8-F8</f>
        <v>0</v>
      </c>
    </row>
    <row r="9" spans="1:7" s="17" customFormat="1" ht="21" customHeight="1">
      <c r="A9" s="15" t="s">
        <v>24</v>
      </c>
      <c r="B9" s="31">
        <f>+C9+D9+E9</f>
        <v>2455220</v>
      </c>
      <c r="C9" s="31">
        <f>C10</f>
        <v>2455220</v>
      </c>
      <c r="D9" s="31">
        <f t="shared" ref="D9:E9" si="1">D10</f>
        <v>0</v>
      </c>
      <c r="E9" s="31">
        <f t="shared" si="1"/>
        <v>0</v>
      </c>
      <c r="F9" s="16">
        <f>F10</f>
        <v>2455220</v>
      </c>
      <c r="G9" s="16">
        <f t="shared" ref="G9:G63" si="2">B9-F9</f>
        <v>0</v>
      </c>
    </row>
    <row r="10" spans="1:7" s="17" customFormat="1" ht="21" customHeight="1">
      <c r="A10" s="29" t="s">
        <v>25</v>
      </c>
      <c r="B10" s="32">
        <f>+C10+D10+E10</f>
        <v>2455220</v>
      </c>
      <c r="C10" s="32">
        <v>2455220</v>
      </c>
      <c r="D10" s="32">
        <v>0</v>
      </c>
      <c r="E10" s="32">
        <v>0</v>
      </c>
      <c r="F10" s="16">
        <v>2455220</v>
      </c>
      <c r="G10" s="16">
        <f t="shared" si="2"/>
        <v>0</v>
      </c>
    </row>
    <row r="11" spans="1:7" s="20" customFormat="1" ht="21" customHeight="1">
      <c r="A11" s="18" t="s">
        <v>29</v>
      </c>
      <c r="B11" s="33">
        <f>SUM(B12:B12)</f>
        <v>2566700</v>
      </c>
      <c r="C11" s="33">
        <f>SUM(C12:C12)</f>
        <v>1812380</v>
      </c>
      <c r="D11" s="33">
        <f>SUM(D12:D12)</f>
        <v>512280</v>
      </c>
      <c r="E11" s="33">
        <f>SUM(E12:E12)</f>
        <v>242040</v>
      </c>
      <c r="F11" s="13">
        <f>F12</f>
        <v>2566700</v>
      </c>
      <c r="G11" s="16">
        <f t="shared" si="2"/>
        <v>0</v>
      </c>
    </row>
    <row r="12" spans="1:7" ht="21" customHeight="1" outlineLevel="1">
      <c r="A12" s="21" t="s">
        <v>20</v>
      </c>
      <c r="B12" s="32">
        <f>+C12+D12+E12</f>
        <v>2566700</v>
      </c>
      <c r="C12" s="34">
        <v>1812380</v>
      </c>
      <c r="D12" s="34">
        <v>512280</v>
      </c>
      <c r="E12" s="34">
        <v>242040</v>
      </c>
      <c r="F12" s="13">
        <v>2566700</v>
      </c>
      <c r="G12" s="16">
        <f t="shared" si="2"/>
        <v>0</v>
      </c>
    </row>
    <row r="13" spans="1:7" s="23" customFormat="1" ht="21" customHeight="1" outlineLevel="1">
      <c r="A13" s="18" t="s">
        <v>30</v>
      </c>
      <c r="B13" s="33">
        <f>SUM(B14:B15)</f>
        <v>547000</v>
      </c>
      <c r="C13" s="33">
        <f t="shared" ref="C13:E13" si="3">SUM(C14:C15)</f>
        <v>205600</v>
      </c>
      <c r="D13" s="33">
        <f t="shared" si="3"/>
        <v>223800</v>
      </c>
      <c r="E13" s="33">
        <f t="shared" si="3"/>
        <v>117600</v>
      </c>
      <c r="F13" s="19">
        <f>F14+F15</f>
        <v>547000</v>
      </c>
      <c r="G13" s="16">
        <f t="shared" si="2"/>
        <v>0</v>
      </c>
    </row>
    <row r="14" spans="1:7" ht="21" customHeight="1" outlineLevel="1">
      <c r="A14" s="21" t="s">
        <v>20</v>
      </c>
      <c r="B14" s="32">
        <f t="shared" ref="B14:B15" si="4">+C14+D14+E14</f>
        <v>495300</v>
      </c>
      <c r="C14" s="34">
        <v>153900</v>
      </c>
      <c r="D14" s="34">
        <v>223800</v>
      </c>
      <c r="E14" s="34">
        <v>117600</v>
      </c>
      <c r="F14" s="13">
        <v>495300</v>
      </c>
      <c r="G14" s="16">
        <f t="shared" si="2"/>
        <v>0</v>
      </c>
    </row>
    <row r="15" spans="1:7" ht="21" customHeight="1" outlineLevel="1">
      <c r="A15" s="21" t="s">
        <v>21</v>
      </c>
      <c r="B15" s="32">
        <f t="shared" si="4"/>
        <v>51700</v>
      </c>
      <c r="C15" s="34">
        <v>51700</v>
      </c>
      <c r="D15" s="34">
        <v>0</v>
      </c>
      <c r="E15" s="34">
        <v>0</v>
      </c>
      <c r="F15" s="13">
        <v>51700</v>
      </c>
      <c r="G15" s="16">
        <f t="shared" si="2"/>
        <v>0</v>
      </c>
    </row>
    <row r="16" spans="1:7" s="23" customFormat="1" ht="21" customHeight="1" outlineLevel="1">
      <c r="A16" s="18" t="s">
        <v>31</v>
      </c>
      <c r="B16" s="33">
        <f>SUM(B17:B17)</f>
        <v>703500</v>
      </c>
      <c r="C16" s="33">
        <f>SUM(C17:C17)</f>
        <v>407200</v>
      </c>
      <c r="D16" s="33">
        <f>SUM(D17:D17)</f>
        <v>187060</v>
      </c>
      <c r="E16" s="33">
        <f>SUM(E17:E17)</f>
        <v>109240</v>
      </c>
      <c r="F16" s="13">
        <f>F17</f>
        <v>703500</v>
      </c>
      <c r="G16" s="16">
        <f t="shared" si="2"/>
        <v>0</v>
      </c>
    </row>
    <row r="17" spans="1:7" ht="21" customHeight="1" outlineLevel="1">
      <c r="A17" s="21" t="s">
        <v>20</v>
      </c>
      <c r="B17" s="32">
        <f>+C17+D17+E17</f>
        <v>703500</v>
      </c>
      <c r="C17" s="34">
        <v>407200</v>
      </c>
      <c r="D17" s="34">
        <v>187060</v>
      </c>
      <c r="E17" s="34">
        <v>109240</v>
      </c>
      <c r="F17" s="13">
        <v>703500</v>
      </c>
      <c r="G17" s="16">
        <f t="shared" si="2"/>
        <v>0</v>
      </c>
    </row>
    <row r="18" spans="1:7" s="23" customFormat="1" ht="21" customHeight="1" outlineLevel="1">
      <c r="A18" s="18" t="s">
        <v>32</v>
      </c>
      <c r="B18" s="33">
        <f>SUM(B19:B19)</f>
        <v>694100</v>
      </c>
      <c r="C18" s="33">
        <f>SUM(C19:C19)</f>
        <v>326140</v>
      </c>
      <c r="D18" s="33">
        <f>SUM(D19:D19)</f>
        <v>257800</v>
      </c>
      <c r="E18" s="33">
        <f>SUM(E19:E19)</f>
        <v>110160</v>
      </c>
      <c r="F18" s="13">
        <f>F19</f>
        <v>694100</v>
      </c>
      <c r="G18" s="16">
        <f t="shared" si="2"/>
        <v>0</v>
      </c>
    </row>
    <row r="19" spans="1:7" ht="21" customHeight="1" outlineLevel="1">
      <c r="A19" s="21" t="s">
        <v>20</v>
      </c>
      <c r="B19" s="32">
        <f>+C19+D19+E19</f>
        <v>694100</v>
      </c>
      <c r="C19" s="34">
        <v>326140</v>
      </c>
      <c r="D19" s="34">
        <v>257800</v>
      </c>
      <c r="E19" s="34">
        <v>110160</v>
      </c>
      <c r="F19" s="13">
        <v>694100</v>
      </c>
      <c r="G19" s="16">
        <f t="shared" si="2"/>
        <v>0</v>
      </c>
    </row>
    <row r="20" spans="1:7" s="23" customFormat="1" ht="21" customHeight="1" outlineLevel="1">
      <c r="A20" s="18" t="s">
        <v>33</v>
      </c>
      <c r="B20" s="33">
        <f>SUM(B21:B21)</f>
        <v>835000</v>
      </c>
      <c r="C20" s="33">
        <f t="shared" ref="C20:E20" si="5">SUM(C21:C21)</f>
        <v>667200</v>
      </c>
      <c r="D20" s="33">
        <f t="shared" si="5"/>
        <v>101900</v>
      </c>
      <c r="E20" s="33">
        <f t="shared" si="5"/>
        <v>65900</v>
      </c>
      <c r="F20" s="13">
        <f>F21</f>
        <v>835000</v>
      </c>
      <c r="G20" s="16">
        <f t="shared" si="2"/>
        <v>0</v>
      </c>
    </row>
    <row r="21" spans="1:7" ht="21" customHeight="1" outlineLevel="1">
      <c r="A21" s="21" t="s">
        <v>20</v>
      </c>
      <c r="B21" s="32">
        <f>+C21+D21+E21</f>
        <v>835000</v>
      </c>
      <c r="C21" s="34">
        <v>667200</v>
      </c>
      <c r="D21" s="34">
        <v>101900</v>
      </c>
      <c r="E21" s="34">
        <v>65900</v>
      </c>
      <c r="F21" s="13">
        <v>835000</v>
      </c>
      <c r="G21" s="16">
        <f t="shared" si="2"/>
        <v>0</v>
      </c>
    </row>
    <row r="22" spans="1:7" s="23" customFormat="1" ht="22.5" customHeight="1" outlineLevel="1">
      <c r="A22" s="18" t="s">
        <v>34</v>
      </c>
      <c r="B22" s="33">
        <f>SUM(B23:B23)</f>
        <v>8745500</v>
      </c>
      <c r="C22" s="33">
        <f>SUM(C23:C23)</f>
        <v>3138200</v>
      </c>
      <c r="D22" s="33">
        <f>SUM(D23:D23)</f>
        <v>2861800</v>
      </c>
      <c r="E22" s="33">
        <f>SUM(E23:E23)</f>
        <v>2745500</v>
      </c>
      <c r="F22" s="19">
        <f>F23</f>
        <v>8745500</v>
      </c>
      <c r="G22" s="16">
        <f t="shared" si="2"/>
        <v>0</v>
      </c>
    </row>
    <row r="23" spans="1:7" ht="22.5" customHeight="1" outlineLevel="1">
      <c r="A23" s="21" t="s">
        <v>20</v>
      </c>
      <c r="B23" s="32">
        <f t="shared" ref="B23" si="6">+C23+D23+E23</f>
        <v>8745500</v>
      </c>
      <c r="C23" s="34">
        <v>3138200</v>
      </c>
      <c r="D23" s="34">
        <v>2861800</v>
      </c>
      <c r="E23" s="34">
        <v>2745500</v>
      </c>
      <c r="F23" s="13">
        <v>8745500</v>
      </c>
      <c r="G23" s="16">
        <f t="shared" si="2"/>
        <v>0</v>
      </c>
    </row>
    <row r="24" spans="1:7" s="23" customFormat="1" ht="22.5" customHeight="1" outlineLevel="1">
      <c r="A24" s="18" t="s">
        <v>50</v>
      </c>
      <c r="B24" s="33">
        <f>SUM(B25:B25)</f>
        <v>592300</v>
      </c>
      <c r="C24" s="33">
        <f>SUM(C25:C25)</f>
        <v>367800</v>
      </c>
      <c r="D24" s="33">
        <f>SUM(D25:D25)</f>
        <v>224500</v>
      </c>
      <c r="E24" s="33">
        <f>SUM(E25:E25)</f>
        <v>0</v>
      </c>
      <c r="F24" s="13">
        <f>F25</f>
        <v>592300</v>
      </c>
      <c r="G24" s="16">
        <f t="shared" si="2"/>
        <v>0</v>
      </c>
    </row>
    <row r="25" spans="1:7" ht="22.5" customHeight="1" outlineLevel="1">
      <c r="A25" s="21" t="s">
        <v>20</v>
      </c>
      <c r="B25" s="32">
        <f>+C25+D25+E25</f>
        <v>592300</v>
      </c>
      <c r="C25" s="34">
        <v>367800</v>
      </c>
      <c r="D25" s="34">
        <v>224500</v>
      </c>
      <c r="E25" s="34">
        <v>0</v>
      </c>
      <c r="F25" s="13">
        <v>592300</v>
      </c>
      <c r="G25" s="16">
        <f t="shared" si="2"/>
        <v>0</v>
      </c>
    </row>
    <row r="26" spans="1:7" s="23" customFormat="1" ht="22.5" customHeight="1" outlineLevel="1">
      <c r="A26" s="18" t="s">
        <v>35</v>
      </c>
      <c r="B26" s="33">
        <f>SUM(B27:B27)</f>
        <v>1926400</v>
      </c>
      <c r="C26" s="33">
        <f>SUM(C27:C27)</f>
        <v>625700</v>
      </c>
      <c r="D26" s="33">
        <f>SUM(D27:D27)</f>
        <v>924700</v>
      </c>
      <c r="E26" s="33">
        <f>SUM(E27:E27)</f>
        <v>376000</v>
      </c>
      <c r="F26" s="13">
        <f>F27</f>
        <v>1926400</v>
      </c>
      <c r="G26" s="16">
        <f t="shared" si="2"/>
        <v>0</v>
      </c>
    </row>
    <row r="27" spans="1:7" ht="22.5" customHeight="1" outlineLevel="1">
      <c r="A27" s="21" t="s">
        <v>20</v>
      </c>
      <c r="B27" s="32">
        <f>+C27+D27+E27</f>
        <v>1926400</v>
      </c>
      <c r="C27" s="34">
        <v>625700</v>
      </c>
      <c r="D27" s="34">
        <v>924700</v>
      </c>
      <c r="E27" s="34">
        <v>376000</v>
      </c>
      <c r="F27" s="13">
        <v>1926400</v>
      </c>
      <c r="G27" s="16">
        <f t="shared" si="2"/>
        <v>0</v>
      </c>
    </row>
    <row r="28" spans="1:7" s="23" customFormat="1" ht="22.5" customHeight="1" outlineLevel="1">
      <c r="A28" s="18" t="s">
        <v>36</v>
      </c>
      <c r="B28" s="33">
        <f>SUM(B29:B29)</f>
        <v>1440800</v>
      </c>
      <c r="C28" s="33">
        <f>SUM(C29:C29)</f>
        <v>566100</v>
      </c>
      <c r="D28" s="33">
        <f>SUM(D29:D29)</f>
        <v>779700</v>
      </c>
      <c r="E28" s="33">
        <f>SUM(E29:E29)</f>
        <v>95000</v>
      </c>
      <c r="F28" s="13">
        <f>F29</f>
        <v>1440800</v>
      </c>
      <c r="G28" s="16">
        <f t="shared" si="2"/>
        <v>0</v>
      </c>
    </row>
    <row r="29" spans="1:7" ht="22.5" customHeight="1" outlineLevel="1">
      <c r="A29" s="21" t="s">
        <v>22</v>
      </c>
      <c r="B29" s="32">
        <f>+C29+D29+E29</f>
        <v>1440800</v>
      </c>
      <c r="C29" s="34">
        <v>566100</v>
      </c>
      <c r="D29" s="34">
        <v>779700</v>
      </c>
      <c r="E29" s="34">
        <v>95000</v>
      </c>
      <c r="F29" s="13">
        <v>1440800</v>
      </c>
      <c r="G29" s="16">
        <f t="shared" si="2"/>
        <v>0</v>
      </c>
    </row>
    <row r="30" spans="1:7" s="20" customFormat="1" ht="22.5" customHeight="1">
      <c r="A30" s="18" t="s">
        <v>37</v>
      </c>
      <c r="B30" s="33">
        <f>+B31</f>
        <v>4740200</v>
      </c>
      <c r="C30" s="33">
        <f>+C31</f>
        <v>1601560</v>
      </c>
      <c r="D30" s="33">
        <f>+D31</f>
        <v>1631180</v>
      </c>
      <c r="E30" s="33">
        <f>+E31</f>
        <v>1507460</v>
      </c>
      <c r="F30" s="13">
        <f>F31</f>
        <v>4740200</v>
      </c>
      <c r="G30" s="16">
        <f t="shared" si="2"/>
        <v>0</v>
      </c>
    </row>
    <row r="31" spans="1:7" ht="22.5" customHeight="1" outlineLevel="1">
      <c r="A31" s="21" t="s">
        <v>22</v>
      </c>
      <c r="B31" s="32">
        <f>+C31+D31+E31</f>
        <v>4740200</v>
      </c>
      <c r="C31" s="34">
        <v>1601560</v>
      </c>
      <c r="D31" s="34">
        <v>1631180</v>
      </c>
      <c r="E31" s="34">
        <v>1507460</v>
      </c>
      <c r="F31" s="13">
        <v>4740200</v>
      </c>
      <c r="G31" s="16">
        <f t="shared" si="2"/>
        <v>0</v>
      </c>
    </row>
    <row r="32" spans="1:7" s="23" customFormat="1" ht="22.5" customHeight="1" outlineLevel="1">
      <c r="A32" s="18" t="s">
        <v>38</v>
      </c>
      <c r="B32" s="33">
        <f>SUM(B33:B33)</f>
        <v>206000</v>
      </c>
      <c r="C32" s="33">
        <f t="shared" ref="C32:E32" si="7">SUM(C33:C33)</f>
        <v>11000</v>
      </c>
      <c r="D32" s="33">
        <f t="shared" si="7"/>
        <v>195000</v>
      </c>
      <c r="E32" s="33">
        <f t="shared" si="7"/>
        <v>0</v>
      </c>
      <c r="F32" s="13">
        <f>F33</f>
        <v>206000</v>
      </c>
      <c r="G32" s="16">
        <f t="shared" si="2"/>
        <v>0</v>
      </c>
    </row>
    <row r="33" spans="1:8" ht="22.5" customHeight="1" outlineLevel="1">
      <c r="A33" s="21" t="s">
        <v>22</v>
      </c>
      <c r="B33" s="32">
        <f>+C33+D33+E33</f>
        <v>206000</v>
      </c>
      <c r="C33" s="34">
        <v>11000</v>
      </c>
      <c r="D33" s="34">
        <v>195000</v>
      </c>
      <c r="E33" s="34">
        <v>0</v>
      </c>
      <c r="F33" s="13">
        <v>206000</v>
      </c>
      <c r="G33" s="16">
        <f t="shared" si="2"/>
        <v>0</v>
      </c>
    </row>
    <row r="34" spans="1:8" s="23" customFormat="1" ht="21.75" customHeight="1" outlineLevel="1">
      <c r="A34" s="18" t="s">
        <v>39</v>
      </c>
      <c r="B34" s="33">
        <f>SUM(B35:B35)</f>
        <v>1174100</v>
      </c>
      <c r="C34" s="33">
        <f>SUM(C35:C35)</f>
        <v>382100</v>
      </c>
      <c r="D34" s="33">
        <f>SUM(D35:D35)</f>
        <v>453600</v>
      </c>
      <c r="E34" s="33">
        <f>SUM(E35:E35)</f>
        <v>338400</v>
      </c>
      <c r="F34" s="13">
        <f>F35</f>
        <v>1174100</v>
      </c>
      <c r="G34" s="16">
        <f t="shared" si="2"/>
        <v>0</v>
      </c>
      <c r="H34" s="24"/>
    </row>
    <row r="35" spans="1:8" ht="21.75" customHeight="1" outlineLevel="1">
      <c r="A35" s="21" t="s">
        <v>20</v>
      </c>
      <c r="B35" s="32">
        <f>+C35+D35+E35</f>
        <v>1174100</v>
      </c>
      <c r="C35" s="34">
        <v>382100</v>
      </c>
      <c r="D35" s="34">
        <v>453600</v>
      </c>
      <c r="E35" s="34">
        <v>338400</v>
      </c>
      <c r="F35" s="13">
        <v>1174100</v>
      </c>
      <c r="G35" s="16">
        <f t="shared" si="2"/>
        <v>0</v>
      </c>
    </row>
    <row r="36" spans="1:8" s="23" customFormat="1" ht="21.75" customHeight="1" outlineLevel="1">
      <c r="A36" s="18" t="s">
        <v>40</v>
      </c>
      <c r="B36" s="33">
        <f>SUM(B37:B37)</f>
        <v>50600</v>
      </c>
      <c r="C36" s="33">
        <f>SUM(C37:C37)</f>
        <v>6600</v>
      </c>
      <c r="D36" s="33">
        <f>SUM(D37:D37)</f>
        <v>44000</v>
      </c>
      <c r="E36" s="33">
        <f>SUM(E37:E37)</f>
        <v>0</v>
      </c>
      <c r="F36" s="13">
        <f>F37</f>
        <v>50600</v>
      </c>
      <c r="G36" s="16">
        <f t="shared" si="2"/>
        <v>0</v>
      </c>
    </row>
    <row r="37" spans="1:8" ht="21.75" customHeight="1" outlineLevel="1">
      <c r="A37" s="21" t="s">
        <v>20</v>
      </c>
      <c r="B37" s="32">
        <f>+C37+D37+E37</f>
        <v>50600</v>
      </c>
      <c r="C37" s="34">
        <v>6600</v>
      </c>
      <c r="D37" s="34">
        <v>44000</v>
      </c>
      <c r="E37" s="34">
        <v>0</v>
      </c>
      <c r="F37" s="13">
        <v>50600</v>
      </c>
      <c r="G37" s="16">
        <f t="shared" si="2"/>
        <v>0</v>
      </c>
    </row>
    <row r="38" spans="1:8" s="23" customFormat="1" ht="21.75" customHeight="1" outlineLevel="1">
      <c r="A38" s="18" t="s">
        <v>41</v>
      </c>
      <c r="B38" s="33">
        <f>SUM(B39:B39)</f>
        <v>5921200</v>
      </c>
      <c r="C38" s="33">
        <f>SUM(C39:C39)</f>
        <v>1121200</v>
      </c>
      <c r="D38" s="33">
        <f>SUM(D39:D39)</f>
        <v>2750000</v>
      </c>
      <c r="E38" s="33">
        <f>SUM(E39:E39)</f>
        <v>2050000</v>
      </c>
      <c r="F38" s="13">
        <f>F39</f>
        <v>5921200</v>
      </c>
      <c r="G38" s="16">
        <f t="shared" si="2"/>
        <v>0</v>
      </c>
    </row>
    <row r="39" spans="1:8" ht="21.75" customHeight="1" outlineLevel="1">
      <c r="A39" s="21" t="s">
        <v>20</v>
      </c>
      <c r="B39" s="32">
        <f>+C39+D39+E39</f>
        <v>5921200</v>
      </c>
      <c r="C39" s="34">
        <v>1121200</v>
      </c>
      <c r="D39" s="34">
        <v>2750000</v>
      </c>
      <c r="E39" s="34">
        <v>2050000</v>
      </c>
      <c r="F39" s="13">
        <v>5921200</v>
      </c>
      <c r="G39" s="16">
        <f t="shared" si="2"/>
        <v>0</v>
      </c>
    </row>
    <row r="40" spans="1:8" s="23" customFormat="1" ht="21.75" customHeight="1" outlineLevel="1">
      <c r="A40" s="18" t="s">
        <v>42</v>
      </c>
      <c r="B40" s="33">
        <f>SUM(B41:B41)</f>
        <v>1194000</v>
      </c>
      <c r="C40" s="33">
        <f>SUM(C41:C41)</f>
        <v>718700</v>
      </c>
      <c r="D40" s="33">
        <f>SUM(D41:D41)</f>
        <v>475300</v>
      </c>
      <c r="E40" s="33">
        <f>SUM(E41:E41)</f>
        <v>0</v>
      </c>
      <c r="F40" s="13">
        <f>F41</f>
        <v>1194000</v>
      </c>
      <c r="G40" s="16">
        <f t="shared" si="2"/>
        <v>0</v>
      </c>
    </row>
    <row r="41" spans="1:8" ht="21.75" customHeight="1" outlineLevel="1">
      <c r="A41" s="21" t="s">
        <v>20</v>
      </c>
      <c r="B41" s="32">
        <f>+C41+D41+E41</f>
        <v>1194000</v>
      </c>
      <c r="C41" s="34">
        <v>718700</v>
      </c>
      <c r="D41" s="34">
        <v>475300</v>
      </c>
      <c r="E41" s="34">
        <v>0</v>
      </c>
      <c r="F41" s="13">
        <v>1194000</v>
      </c>
      <c r="G41" s="16">
        <f t="shared" si="2"/>
        <v>0</v>
      </c>
    </row>
    <row r="42" spans="1:8" s="20" customFormat="1" ht="21.75" customHeight="1">
      <c r="A42" s="18" t="s">
        <v>43</v>
      </c>
      <c r="B42" s="33">
        <f>SUM(B43:B43)</f>
        <v>4516200</v>
      </c>
      <c r="C42" s="33">
        <f>SUM(C43:C43)</f>
        <v>1809316</v>
      </c>
      <c r="D42" s="33">
        <f>SUM(D43:D43)</f>
        <v>1422100</v>
      </c>
      <c r="E42" s="33">
        <f>SUM(E43:E43)</f>
        <v>1284784</v>
      </c>
      <c r="F42" s="13">
        <f>F43</f>
        <v>4516200</v>
      </c>
      <c r="G42" s="16">
        <f t="shared" si="2"/>
        <v>0</v>
      </c>
    </row>
    <row r="43" spans="1:8" ht="21.75" customHeight="1" outlineLevel="1">
      <c r="A43" s="21" t="s">
        <v>20</v>
      </c>
      <c r="B43" s="32">
        <f>+C43+D43+E43</f>
        <v>4516200</v>
      </c>
      <c r="C43" s="34">
        <v>1809316</v>
      </c>
      <c r="D43" s="34">
        <v>1422100</v>
      </c>
      <c r="E43" s="34">
        <v>1284784</v>
      </c>
      <c r="F43" s="13">
        <v>4516200</v>
      </c>
      <c r="G43" s="16">
        <f t="shared" si="2"/>
        <v>0</v>
      </c>
    </row>
    <row r="44" spans="1:8" s="23" customFormat="1" ht="21.75" customHeight="1" outlineLevel="1">
      <c r="A44" s="18" t="s">
        <v>44</v>
      </c>
      <c r="B44" s="33">
        <f>SUM(B45:B45)</f>
        <v>12741100</v>
      </c>
      <c r="C44" s="33">
        <f>SUM(C45:C45)</f>
        <v>10261032</v>
      </c>
      <c r="D44" s="33">
        <f>SUM(D45:D45)</f>
        <v>1329384</v>
      </c>
      <c r="E44" s="33">
        <f>SUM(E45:E45)</f>
        <v>1150684</v>
      </c>
      <c r="F44" s="13">
        <f>F45</f>
        <v>12741100</v>
      </c>
      <c r="G44" s="16">
        <f t="shared" si="2"/>
        <v>0</v>
      </c>
    </row>
    <row r="45" spans="1:8" ht="21.75" customHeight="1" outlineLevel="1">
      <c r="A45" s="21" t="s">
        <v>23</v>
      </c>
      <c r="B45" s="32">
        <f>+C45+D45+E45</f>
        <v>12741100</v>
      </c>
      <c r="C45" s="34">
        <v>10261032</v>
      </c>
      <c r="D45" s="34">
        <v>1329384</v>
      </c>
      <c r="E45" s="34">
        <v>1150684</v>
      </c>
      <c r="F45" s="13">
        <v>12741100</v>
      </c>
      <c r="G45" s="16">
        <f t="shared" si="2"/>
        <v>0</v>
      </c>
    </row>
    <row r="46" spans="1:8" s="20" customFormat="1" ht="21.75" customHeight="1">
      <c r="A46" s="18" t="s">
        <v>45</v>
      </c>
      <c r="B46" s="33">
        <f>SUM(B47:B47)</f>
        <v>223800</v>
      </c>
      <c r="C46" s="33">
        <f>SUM(C47:C47)</f>
        <v>74000</v>
      </c>
      <c r="D46" s="33">
        <f>SUM(D47:D47)</f>
        <v>87500</v>
      </c>
      <c r="E46" s="33">
        <f>SUM(E47:E47)</f>
        <v>62300</v>
      </c>
      <c r="F46" s="13">
        <f>F47</f>
        <v>223800</v>
      </c>
      <c r="G46" s="16">
        <f t="shared" si="2"/>
        <v>0</v>
      </c>
    </row>
    <row r="47" spans="1:8" ht="21.75" customHeight="1" outlineLevel="1">
      <c r="A47" s="21" t="s">
        <v>20</v>
      </c>
      <c r="B47" s="32">
        <f>+C47+D47+E47</f>
        <v>223800</v>
      </c>
      <c r="C47" s="34">
        <v>74000</v>
      </c>
      <c r="D47" s="34">
        <v>87500</v>
      </c>
      <c r="E47" s="34">
        <v>62300</v>
      </c>
      <c r="F47" s="13">
        <v>223800</v>
      </c>
      <c r="G47" s="16">
        <f t="shared" si="2"/>
        <v>0</v>
      </c>
    </row>
    <row r="48" spans="1:8" s="23" customFormat="1" ht="21.75" customHeight="1" outlineLevel="1">
      <c r="A48" s="18" t="s">
        <v>46</v>
      </c>
      <c r="B48" s="33">
        <f>SUM(B49:B50)</f>
        <v>761600</v>
      </c>
      <c r="C48" s="33">
        <f t="shared" ref="C48:E48" si="8">SUM(C49:C50)</f>
        <v>695900</v>
      </c>
      <c r="D48" s="33">
        <f t="shared" si="8"/>
        <v>65700</v>
      </c>
      <c r="E48" s="33">
        <f t="shared" si="8"/>
        <v>0</v>
      </c>
      <c r="F48" s="19">
        <f>F49+F50</f>
        <v>761600</v>
      </c>
      <c r="G48" s="16">
        <f t="shared" si="2"/>
        <v>0</v>
      </c>
    </row>
    <row r="49" spans="1:7" ht="21.75" customHeight="1" outlineLevel="1">
      <c r="A49" s="21" t="s">
        <v>20</v>
      </c>
      <c r="B49" s="32">
        <f t="shared" ref="B49:B50" si="9">+C49+D49+E49</f>
        <v>612000</v>
      </c>
      <c r="C49" s="34">
        <v>612000</v>
      </c>
      <c r="D49" s="34">
        <v>0</v>
      </c>
      <c r="E49" s="34">
        <v>0</v>
      </c>
      <c r="F49" s="13">
        <v>612000</v>
      </c>
      <c r="G49" s="16">
        <f t="shared" si="2"/>
        <v>0</v>
      </c>
    </row>
    <row r="50" spans="1:7" ht="21.75" customHeight="1" outlineLevel="1">
      <c r="A50" s="21" t="s">
        <v>21</v>
      </c>
      <c r="B50" s="32">
        <f t="shared" si="9"/>
        <v>149600</v>
      </c>
      <c r="C50" s="34">
        <v>83900</v>
      </c>
      <c r="D50" s="34">
        <v>65700</v>
      </c>
      <c r="E50" s="34">
        <v>0</v>
      </c>
      <c r="F50" s="13">
        <v>149600</v>
      </c>
      <c r="G50" s="16">
        <f t="shared" si="2"/>
        <v>0</v>
      </c>
    </row>
    <row r="51" spans="1:7" s="23" customFormat="1" ht="21.75" customHeight="1" outlineLevel="1">
      <c r="A51" s="18" t="s">
        <v>47</v>
      </c>
      <c r="B51" s="33">
        <f>SUM(B52:B53)</f>
        <v>423100</v>
      </c>
      <c r="C51" s="33">
        <f t="shared" ref="C51:E51" si="10">SUM(C52:C53)</f>
        <v>380600</v>
      </c>
      <c r="D51" s="33">
        <f t="shared" si="10"/>
        <v>42500</v>
      </c>
      <c r="E51" s="33">
        <f t="shared" si="10"/>
        <v>0</v>
      </c>
      <c r="F51" s="19">
        <f>F52+F53</f>
        <v>423100</v>
      </c>
      <c r="G51" s="16">
        <f t="shared" si="2"/>
        <v>0</v>
      </c>
    </row>
    <row r="52" spans="1:7" ht="21.75" customHeight="1" outlineLevel="1">
      <c r="A52" s="21" t="s">
        <v>20</v>
      </c>
      <c r="B52" s="32">
        <f t="shared" ref="B52:B53" si="11">+C52+D52+E52</f>
        <v>316800</v>
      </c>
      <c r="C52" s="34">
        <v>316800</v>
      </c>
      <c r="D52" s="34">
        <v>0</v>
      </c>
      <c r="E52" s="34">
        <v>0</v>
      </c>
      <c r="F52" s="13">
        <v>316800</v>
      </c>
      <c r="G52" s="16">
        <f t="shared" si="2"/>
        <v>0</v>
      </c>
    </row>
    <row r="53" spans="1:7" ht="21.75" customHeight="1" outlineLevel="1">
      <c r="A53" s="21" t="s">
        <v>21</v>
      </c>
      <c r="B53" s="32">
        <f t="shared" si="11"/>
        <v>106300</v>
      </c>
      <c r="C53" s="34">
        <v>63800</v>
      </c>
      <c r="D53" s="34">
        <v>42500</v>
      </c>
      <c r="E53" s="34">
        <v>0</v>
      </c>
      <c r="F53" s="13">
        <v>106300</v>
      </c>
      <c r="G53" s="16">
        <f t="shared" si="2"/>
        <v>0</v>
      </c>
    </row>
    <row r="54" spans="1:7" s="20" customFormat="1" ht="21.75" customHeight="1">
      <c r="A54" s="18" t="s">
        <v>48</v>
      </c>
      <c r="B54" s="33">
        <f>SUM(B55:B56)</f>
        <v>3737700</v>
      </c>
      <c r="C54" s="33">
        <f t="shared" ref="C54:E54" si="12">SUM(C55:C56)</f>
        <v>3224200</v>
      </c>
      <c r="D54" s="33">
        <f t="shared" si="12"/>
        <v>234300</v>
      </c>
      <c r="E54" s="33">
        <f t="shared" si="12"/>
        <v>279200</v>
      </c>
      <c r="F54" s="19">
        <f>F55+F56</f>
        <v>3737700</v>
      </c>
      <c r="G54" s="16">
        <f t="shared" si="2"/>
        <v>0</v>
      </c>
    </row>
    <row r="55" spans="1:7" ht="21.75" customHeight="1" outlineLevel="1">
      <c r="A55" s="21" t="s">
        <v>20</v>
      </c>
      <c r="B55" s="32">
        <f t="shared" ref="B55:B56" si="13">+C55+D55+E55</f>
        <v>3681200</v>
      </c>
      <c r="C55" s="34">
        <v>3224200</v>
      </c>
      <c r="D55" s="34">
        <v>177800</v>
      </c>
      <c r="E55" s="34">
        <v>279200</v>
      </c>
      <c r="F55" s="13">
        <v>3681200</v>
      </c>
      <c r="G55" s="16">
        <f t="shared" si="2"/>
        <v>0</v>
      </c>
    </row>
    <row r="56" spans="1:7" ht="21.75" customHeight="1" outlineLevel="1">
      <c r="A56" s="21" t="s">
        <v>21</v>
      </c>
      <c r="B56" s="32">
        <f t="shared" si="13"/>
        <v>56500</v>
      </c>
      <c r="C56" s="34">
        <v>0</v>
      </c>
      <c r="D56" s="34">
        <v>56500</v>
      </c>
      <c r="E56" s="34"/>
      <c r="F56" s="13">
        <v>56500</v>
      </c>
      <c r="G56" s="16">
        <f t="shared" si="2"/>
        <v>0</v>
      </c>
    </row>
    <row r="57" spans="1:7" s="23" customFormat="1" ht="21.75" customHeight="1" outlineLevel="1">
      <c r="A57" s="18" t="s">
        <v>49</v>
      </c>
      <c r="B57" s="33">
        <f>SUM(B58:B60)</f>
        <v>4638400</v>
      </c>
      <c r="C57" s="33">
        <f t="shared" ref="C57:E57" si="14">SUM(C58:C60)</f>
        <v>2225600</v>
      </c>
      <c r="D57" s="33">
        <f>SUM(D58:D60)</f>
        <v>2182400</v>
      </c>
      <c r="E57" s="33">
        <f t="shared" si="14"/>
        <v>230400</v>
      </c>
      <c r="F57" s="19">
        <f>F58+F59+F60</f>
        <v>4638400</v>
      </c>
      <c r="G57" s="16">
        <f t="shared" si="2"/>
        <v>0</v>
      </c>
    </row>
    <row r="58" spans="1:7" ht="21.75" customHeight="1" outlineLevel="1">
      <c r="A58" s="21" t="s">
        <v>20</v>
      </c>
      <c r="B58" s="32">
        <f t="shared" ref="B58:B60" si="15">+C58+D58+E58</f>
        <v>3234500</v>
      </c>
      <c r="C58" s="34">
        <v>991100</v>
      </c>
      <c r="D58" s="34">
        <v>2013000</v>
      </c>
      <c r="E58" s="34">
        <v>230400</v>
      </c>
      <c r="F58" s="13">
        <v>3234500</v>
      </c>
      <c r="G58" s="16">
        <f t="shared" si="2"/>
        <v>0</v>
      </c>
    </row>
    <row r="59" spans="1:7" ht="21.75" customHeight="1" outlineLevel="1">
      <c r="A59" s="21" t="s">
        <v>26</v>
      </c>
      <c r="B59" s="32">
        <f t="shared" si="15"/>
        <v>1201200</v>
      </c>
      <c r="C59" s="34">
        <v>1201200</v>
      </c>
      <c r="D59" s="34">
        <v>0</v>
      </c>
      <c r="E59" s="34">
        <v>0</v>
      </c>
      <c r="F59" s="13">
        <v>1201200</v>
      </c>
      <c r="G59" s="16">
        <f t="shared" si="2"/>
        <v>0</v>
      </c>
    </row>
    <row r="60" spans="1:7" ht="21.75" customHeight="1" outlineLevel="1">
      <c r="A60" s="21" t="s">
        <v>15</v>
      </c>
      <c r="B60" s="32">
        <f t="shared" si="15"/>
        <v>202700</v>
      </c>
      <c r="C60" s="34">
        <v>33300</v>
      </c>
      <c r="D60" s="34">
        <v>169400</v>
      </c>
      <c r="E60" s="34">
        <v>0</v>
      </c>
      <c r="F60" s="13">
        <v>202700</v>
      </c>
      <c r="G60" s="16">
        <f t="shared" si="2"/>
        <v>0</v>
      </c>
    </row>
    <row r="61" spans="1:7" s="14" customFormat="1" ht="21.75" customHeight="1" outlineLevel="1">
      <c r="A61" s="25" t="s">
        <v>28</v>
      </c>
      <c r="B61" s="35">
        <f>B9+B11+B13+B16+B18+B20+B22+B24+B26+B28+B30+B32+B34+B36+B38+B40+B42+B44+B46+B48+B51+B54+B57</f>
        <v>60834520</v>
      </c>
      <c r="C61" s="35">
        <f>+C9+C11+C13+C16+C18+C20+C22+C24+C26+C28+C30+C32+C34+C36+C38+C40+C42+C44+C48+C51+C54+C57+C46</f>
        <v>33083348</v>
      </c>
      <c r="D61" s="35">
        <f>+D9+D11+D13+D16+D18+D20+D22+D24+D26+D28+D30+D32+D34+D36+D38+D40+D42+D44+D48+D51+D54+D57+D46</f>
        <v>16986504</v>
      </c>
      <c r="E61" s="35">
        <f>+E9+E11+E13+E16+E18+E20+E22+E24+E26+E28+E30+E32+E34+E36+E38+E40+E42+E44+E48+E51+E54+E57+E46</f>
        <v>10764668</v>
      </c>
      <c r="F61" s="16">
        <f>F10+F12+F13+F17+F19+F21+F22+F25+F27+F29+F31+F33+F35+F37+F39+F41+F43+F45+F47+F48+F51+F54+F57</f>
        <v>60834520</v>
      </c>
      <c r="G61" s="16">
        <f t="shared" si="2"/>
        <v>0</v>
      </c>
    </row>
    <row r="62" spans="1:7" s="14" customFormat="1" ht="21.75" customHeight="1" outlineLevel="1">
      <c r="A62" s="25" t="s">
        <v>27</v>
      </c>
      <c r="B62" s="35">
        <v>0</v>
      </c>
      <c r="C62" s="35">
        <v>0</v>
      </c>
      <c r="D62" s="35">
        <v>0</v>
      </c>
      <c r="E62" s="35">
        <v>0</v>
      </c>
      <c r="F62" s="13">
        <v>0</v>
      </c>
      <c r="G62" s="16">
        <f t="shared" si="2"/>
        <v>0</v>
      </c>
    </row>
    <row r="63" spans="1:7" ht="21.75" customHeight="1">
      <c r="A63" s="25" t="s">
        <v>17</v>
      </c>
      <c r="B63" s="35">
        <f>+B61+B62</f>
        <v>60834520</v>
      </c>
      <c r="C63" s="35">
        <f t="shared" ref="C63:E63" si="16">+C61+C62</f>
        <v>33083348</v>
      </c>
      <c r="D63" s="35">
        <f t="shared" si="16"/>
        <v>16986504</v>
      </c>
      <c r="E63" s="35">
        <f t="shared" si="16"/>
        <v>10764668</v>
      </c>
      <c r="F63" s="13">
        <f>SUM(F61:F62)</f>
        <v>60834520</v>
      </c>
      <c r="G63" s="16">
        <f t="shared" si="2"/>
        <v>0</v>
      </c>
    </row>
    <row r="65" spans="2:7">
      <c r="B65" s="22"/>
      <c r="C65" s="26"/>
      <c r="D65" s="26"/>
      <c r="E65" s="26"/>
    </row>
    <row r="66" spans="2:7">
      <c r="E66" s="22"/>
    </row>
    <row r="67" spans="2:7">
      <c r="G67" s="22"/>
    </row>
    <row r="68" spans="2:7">
      <c r="B68" s="22"/>
    </row>
    <row r="69" spans="2:7">
      <c r="E69" s="22"/>
    </row>
    <row r="70" spans="2:7">
      <c r="B70" s="27"/>
      <c r="C70" s="22"/>
      <c r="E70" s="22"/>
    </row>
    <row r="72" spans="2:7">
      <c r="B72" s="22"/>
      <c r="D72" s="22"/>
    </row>
    <row r="73" spans="2:7">
      <c r="C73" s="22"/>
      <c r="D73" s="22"/>
    </row>
    <row r="74" spans="2:7">
      <c r="D74" s="27"/>
      <c r="E74" s="22"/>
    </row>
    <row r="75" spans="2:7">
      <c r="D75" s="27"/>
    </row>
    <row r="76" spans="2:7">
      <c r="D76" s="27"/>
    </row>
    <row r="77" spans="2:7">
      <c r="D77" s="27"/>
    </row>
    <row r="78" spans="2:7">
      <c r="D78" s="27"/>
    </row>
    <row r="79" spans="2:7">
      <c r="D79" s="27"/>
    </row>
    <row r="80" spans="2:7">
      <c r="D80" s="27"/>
    </row>
    <row r="81" spans="4:8">
      <c r="D81" s="27"/>
      <c r="F81" s="28"/>
      <c r="G81" s="22"/>
    </row>
    <row r="82" spans="4:8">
      <c r="D82" s="27"/>
      <c r="F82" s="28"/>
      <c r="G82" s="22"/>
    </row>
    <row r="83" spans="4:8">
      <c r="D83" s="27"/>
      <c r="E83" s="22"/>
      <c r="G83" s="22"/>
    </row>
    <row r="84" spans="4:8">
      <c r="H84" s="22"/>
    </row>
    <row r="85" spans="4:8">
      <c r="E85" s="27"/>
      <c r="G85" s="27"/>
      <c r="H85" s="22"/>
    </row>
    <row r="86" spans="4:8">
      <c r="E86" s="22"/>
      <c r="G86" s="22"/>
    </row>
  </sheetData>
  <mergeCells count="3">
    <mergeCell ref="A3:E3"/>
    <mergeCell ref="A4:E4"/>
    <mergeCell ref="A6:A7"/>
  </mergeCells>
  <printOptions horizontalCentered="1"/>
  <pageMargins left="0.27559055118110237" right="0.15748031496062992" top="0.35433070866141736" bottom="0.19685039370078741" header="0.19685039370078741" footer="0.19685039370078741"/>
  <pageSetup paperSize="9" scale="86" orientation="landscape" r:id="rId1"/>
  <rowBreaks count="1" manualBreakCount="1">
    <brk id="29" max="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3"/>
  <sheetViews>
    <sheetView view="pageBreakPreview" zoomScaleNormal="70" zoomScaleSheetLayoutView="100" workbookViewId="0">
      <selection activeCell="E7" sqref="E7"/>
    </sheetView>
  </sheetViews>
  <sheetFormatPr defaultRowHeight="21"/>
  <cols>
    <col min="1" max="1" width="35" style="1" customWidth="1"/>
    <col min="2" max="2" width="6" style="7" customWidth="1"/>
    <col min="3" max="3" width="5.42578125" style="1" customWidth="1"/>
    <col min="4" max="5" width="17.28515625" style="1" customWidth="1"/>
    <col min="6" max="7" width="10.28515625" style="1" customWidth="1"/>
    <col min="8" max="8" width="7" style="1" customWidth="1"/>
    <col min="9" max="9" width="4.42578125" style="1" customWidth="1"/>
    <col min="10" max="10" width="1.7109375" style="1" customWidth="1"/>
    <col min="11" max="11" width="3.28515625" style="1" customWidth="1"/>
    <col min="12" max="12" width="14.28515625" style="1" customWidth="1"/>
    <col min="13" max="13" width="8" style="1" hidden="1" customWidth="1"/>
    <col min="14" max="14" width="166.85546875" style="2" hidden="1" customWidth="1"/>
    <col min="15" max="15" width="2.42578125" style="1" hidden="1" customWidth="1"/>
    <col min="16" max="256" width="9" style="1"/>
    <col min="257" max="257" width="47.42578125" style="1" customWidth="1"/>
    <col min="258" max="258" width="11.140625" style="1" customWidth="1"/>
    <col min="259" max="259" width="12.85546875" style="1" customWidth="1"/>
    <col min="260" max="260" width="11.140625" style="1" customWidth="1"/>
    <col min="261" max="265" width="10.28515625" style="1" customWidth="1"/>
    <col min="266" max="266" width="12.85546875" style="1" customWidth="1"/>
    <col min="267" max="268" width="10.28515625" style="1" customWidth="1"/>
    <col min="269" max="271" width="0" style="1" hidden="1" customWidth="1"/>
    <col min="272" max="512" width="9" style="1"/>
    <col min="513" max="513" width="47.42578125" style="1" customWidth="1"/>
    <col min="514" max="514" width="11.140625" style="1" customWidth="1"/>
    <col min="515" max="515" width="12.85546875" style="1" customWidth="1"/>
    <col min="516" max="516" width="11.140625" style="1" customWidth="1"/>
    <col min="517" max="521" width="10.28515625" style="1" customWidth="1"/>
    <col min="522" max="522" width="12.85546875" style="1" customWidth="1"/>
    <col min="523" max="524" width="10.28515625" style="1" customWidth="1"/>
    <col min="525" max="527" width="0" style="1" hidden="1" customWidth="1"/>
    <col min="528" max="768" width="9" style="1"/>
    <col min="769" max="769" width="47.42578125" style="1" customWidth="1"/>
    <col min="770" max="770" width="11.140625" style="1" customWidth="1"/>
    <col min="771" max="771" width="12.85546875" style="1" customWidth="1"/>
    <col min="772" max="772" width="11.140625" style="1" customWidth="1"/>
    <col min="773" max="777" width="10.28515625" style="1" customWidth="1"/>
    <col min="778" max="778" width="12.85546875" style="1" customWidth="1"/>
    <col min="779" max="780" width="10.28515625" style="1" customWidth="1"/>
    <col min="781" max="783" width="0" style="1" hidden="1" customWidth="1"/>
    <col min="784" max="1024" width="9" style="1"/>
    <col min="1025" max="1025" width="47.42578125" style="1" customWidth="1"/>
    <col min="1026" max="1026" width="11.140625" style="1" customWidth="1"/>
    <col min="1027" max="1027" width="12.85546875" style="1" customWidth="1"/>
    <col min="1028" max="1028" width="11.140625" style="1" customWidth="1"/>
    <col min="1029" max="1033" width="10.28515625" style="1" customWidth="1"/>
    <col min="1034" max="1034" width="12.85546875" style="1" customWidth="1"/>
    <col min="1035" max="1036" width="10.28515625" style="1" customWidth="1"/>
    <col min="1037" max="1039" width="0" style="1" hidden="1" customWidth="1"/>
    <col min="1040" max="1280" width="9" style="1"/>
    <col min="1281" max="1281" width="47.42578125" style="1" customWidth="1"/>
    <col min="1282" max="1282" width="11.140625" style="1" customWidth="1"/>
    <col min="1283" max="1283" width="12.85546875" style="1" customWidth="1"/>
    <col min="1284" max="1284" width="11.140625" style="1" customWidth="1"/>
    <col min="1285" max="1289" width="10.28515625" style="1" customWidth="1"/>
    <col min="1290" max="1290" width="12.85546875" style="1" customWidth="1"/>
    <col min="1291" max="1292" width="10.28515625" style="1" customWidth="1"/>
    <col min="1293" max="1295" width="0" style="1" hidden="1" customWidth="1"/>
    <col min="1296" max="1536" width="9" style="1"/>
    <col min="1537" max="1537" width="47.42578125" style="1" customWidth="1"/>
    <col min="1538" max="1538" width="11.140625" style="1" customWidth="1"/>
    <col min="1539" max="1539" width="12.85546875" style="1" customWidth="1"/>
    <col min="1540" max="1540" width="11.140625" style="1" customWidth="1"/>
    <col min="1541" max="1545" width="10.28515625" style="1" customWidth="1"/>
    <col min="1546" max="1546" width="12.85546875" style="1" customWidth="1"/>
    <col min="1547" max="1548" width="10.28515625" style="1" customWidth="1"/>
    <col min="1549" max="1551" width="0" style="1" hidden="1" customWidth="1"/>
    <col min="1552" max="1792" width="9" style="1"/>
    <col min="1793" max="1793" width="47.42578125" style="1" customWidth="1"/>
    <col min="1794" max="1794" width="11.140625" style="1" customWidth="1"/>
    <col min="1795" max="1795" width="12.85546875" style="1" customWidth="1"/>
    <col min="1796" max="1796" width="11.140625" style="1" customWidth="1"/>
    <col min="1797" max="1801" width="10.28515625" style="1" customWidth="1"/>
    <col min="1802" max="1802" width="12.85546875" style="1" customWidth="1"/>
    <col min="1803" max="1804" width="10.28515625" style="1" customWidth="1"/>
    <col min="1805" max="1807" width="0" style="1" hidden="1" customWidth="1"/>
    <col min="1808" max="2048" width="9" style="1"/>
    <col min="2049" max="2049" width="47.42578125" style="1" customWidth="1"/>
    <col min="2050" max="2050" width="11.140625" style="1" customWidth="1"/>
    <col min="2051" max="2051" width="12.85546875" style="1" customWidth="1"/>
    <col min="2052" max="2052" width="11.140625" style="1" customWidth="1"/>
    <col min="2053" max="2057" width="10.28515625" style="1" customWidth="1"/>
    <col min="2058" max="2058" width="12.85546875" style="1" customWidth="1"/>
    <col min="2059" max="2060" width="10.28515625" style="1" customWidth="1"/>
    <col min="2061" max="2063" width="0" style="1" hidden="1" customWidth="1"/>
    <col min="2064" max="2304" width="9" style="1"/>
    <col min="2305" max="2305" width="47.42578125" style="1" customWidth="1"/>
    <col min="2306" max="2306" width="11.140625" style="1" customWidth="1"/>
    <col min="2307" max="2307" width="12.85546875" style="1" customWidth="1"/>
    <col min="2308" max="2308" width="11.140625" style="1" customWidth="1"/>
    <col min="2309" max="2313" width="10.28515625" style="1" customWidth="1"/>
    <col min="2314" max="2314" width="12.85546875" style="1" customWidth="1"/>
    <col min="2315" max="2316" width="10.28515625" style="1" customWidth="1"/>
    <col min="2317" max="2319" width="0" style="1" hidden="1" customWidth="1"/>
    <col min="2320" max="2560" width="9" style="1"/>
    <col min="2561" max="2561" width="47.42578125" style="1" customWidth="1"/>
    <col min="2562" max="2562" width="11.140625" style="1" customWidth="1"/>
    <col min="2563" max="2563" width="12.85546875" style="1" customWidth="1"/>
    <col min="2564" max="2564" width="11.140625" style="1" customWidth="1"/>
    <col min="2565" max="2569" width="10.28515625" style="1" customWidth="1"/>
    <col min="2570" max="2570" width="12.85546875" style="1" customWidth="1"/>
    <col min="2571" max="2572" width="10.28515625" style="1" customWidth="1"/>
    <col min="2573" max="2575" width="0" style="1" hidden="1" customWidth="1"/>
    <col min="2576" max="2816" width="9" style="1"/>
    <col min="2817" max="2817" width="47.42578125" style="1" customWidth="1"/>
    <col min="2818" max="2818" width="11.140625" style="1" customWidth="1"/>
    <col min="2819" max="2819" width="12.85546875" style="1" customWidth="1"/>
    <col min="2820" max="2820" width="11.140625" style="1" customWidth="1"/>
    <col min="2821" max="2825" width="10.28515625" style="1" customWidth="1"/>
    <col min="2826" max="2826" width="12.85546875" style="1" customWidth="1"/>
    <col min="2827" max="2828" width="10.28515625" style="1" customWidth="1"/>
    <col min="2829" max="2831" width="0" style="1" hidden="1" customWidth="1"/>
    <col min="2832" max="3072" width="9" style="1"/>
    <col min="3073" max="3073" width="47.42578125" style="1" customWidth="1"/>
    <col min="3074" max="3074" width="11.140625" style="1" customWidth="1"/>
    <col min="3075" max="3075" width="12.85546875" style="1" customWidth="1"/>
    <col min="3076" max="3076" width="11.140625" style="1" customWidth="1"/>
    <col min="3077" max="3081" width="10.28515625" style="1" customWidth="1"/>
    <col min="3082" max="3082" width="12.85546875" style="1" customWidth="1"/>
    <col min="3083" max="3084" width="10.28515625" style="1" customWidth="1"/>
    <col min="3085" max="3087" width="0" style="1" hidden="1" customWidth="1"/>
    <col min="3088" max="3328" width="9" style="1"/>
    <col min="3329" max="3329" width="47.42578125" style="1" customWidth="1"/>
    <col min="3330" max="3330" width="11.140625" style="1" customWidth="1"/>
    <col min="3331" max="3331" width="12.85546875" style="1" customWidth="1"/>
    <col min="3332" max="3332" width="11.140625" style="1" customWidth="1"/>
    <col min="3333" max="3337" width="10.28515625" style="1" customWidth="1"/>
    <col min="3338" max="3338" width="12.85546875" style="1" customWidth="1"/>
    <col min="3339" max="3340" width="10.28515625" style="1" customWidth="1"/>
    <col min="3341" max="3343" width="0" style="1" hidden="1" customWidth="1"/>
    <col min="3344" max="3584" width="9" style="1"/>
    <col min="3585" max="3585" width="47.42578125" style="1" customWidth="1"/>
    <col min="3586" max="3586" width="11.140625" style="1" customWidth="1"/>
    <col min="3587" max="3587" width="12.85546875" style="1" customWidth="1"/>
    <col min="3588" max="3588" width="11.140625" style="1" customWidth="1"/>
    <col min="3589" max="3593" width="10.28515625" style="1" customWidth="1"/>
    <col min="3594" max="3594" width="12.85546875" style="1" customWidth="1"/>
    <col min="3595" max="3596" width="10.28515625" style="1" customWidth="1"/>
    <col min="3597" max="3599" width="0" style="1" hidden="1" customWidth="1"/>
    <col min="3600" max="3840" width="9" style="1"/>
    <col min="3841" max="3841" width="47.42578125" style="1" customWidth="1"/>
    <col min="3842" max="3842" width="11.140625" style="1" customWidth="1"/>
    <col min="3843" max="3843" width="12.85546875" style="1" customWidth="1"/>
    <col min="3844" max="3844" width="11.140625" style="1" customWidth="1"/>
    <col min="3845" max="3849" width="10.28515625" style="1" customWidth="1"/>
    <col min="3850" max="3850" width="12.85546875" style="1" customWidth="1"/>
    <col min="3851" max="3852" width="10.28515625" style="1" customWidth="1"/>
    <col min="3853" max="3855" width="0" style="1" hidden="1" customWidth="1"/>
    <col min="3856" max="4096" width="9" style="1"/>
    <col min="4097" max="4097" width="47.42578125" style="1" customWidth="1"/>
    <col min="4098" max="4098" width="11.140625" style="1" customWidth="1"/>
    <col min="4099" max="4099" width="12.85546875" style="1" customWidth="1"/>
    <col min="4100" max="4100" width="11.140625" style="1" customWidth="1"/>
    <col min="4101" max="4105" width="10.28515625" style="1" customWidth="1"/>
    <col min="4106" max="4106" width="12.85546875" style="1" customWidth="1"/>
    <col min="4107" max="4108" width="10.28515625" style="1" customWidth="1"/>
    <col min="4109" max="4111" width="0" style="1" hidden="1" customWidth="1"/>
    <col min="4112" max="4352" width="9" style="1"/>
    <col min="4353" max="4353" width="47.42578125" style="1" customWidth="1"/>
    <col min="4354" max="4354" width="11.140625" style="1" customWidth="1"/>
    <col min="4355" max="4355" width="12.85546875" style="1" customWidth="1"/>
    <col min="4356" max="4356" width="11.140625" style="1" customWidth="1"/>
    <col min="4357" max="4361" width="10.28515625" style="1" customWidth="1"/>
    <col min="4362" max="4362" width="12.85546875" style="1" customWidth="1"/>
    <col min="4363" max="4364" width="10.28515625" style="1" customWidth="1"/>
    <col min="4365" max="4367" width="0" style="1" hidden="1" customWidth="1"/>
    <col min="4368" max="4608" width="9" style="1"/>
    <col min="4609" max="4609" width="47.42578125" style="1" customWidth="1"/>
    <col min="4610" max="4610" width="11.140625" style="1" customWidth="1"/>
    <col min="4611" max="4611" width="12.85546875" style="1" customWidth="1"/>
    <col min="4612" max="4612" width="11.140625" style="1" customWidth="1"/>
    <col min="4613" max="4617" width="10.28515625" style="1" customWidth="1"/>
    <col min="4618" max="4618" width="12.85546875" style="1" customWidth="1"/>
    <col min="4619" max="4620" width="10.28515625" style="1" customWidth="1"/>
    <col min="4621" max="4623" width="0" style="1" hidden="1" customWidth="1"/>
    <col min="4624" max="4864" width="9" style="1"/>
    <col min="4865" max="4865" width="47.42578125" style="1" customWidth="1"/>
    <col min="4866" max="4866" width="11.140625" style="1" customWidth="1"/>
    <col min="4867" max="4867" width="12.85546875" style="1" customWidth="1"/>
    <col min="4868" max="4868" width="11.140625" style="1" customWidth="1"/>
    <col min="4869" max="4873" width="10.28515625" style="1" customWidth="1"/>
    <col min="4874" max="4874" width="12.85546875" style="1" customWidth="1"/>
    <col min="4875" max="4876" width="10.28515625" style="1" customWidth="1"/>
    <col min="4877" max="4879" width="0" style="1" hidden="1" customWidth="1"/>
    <col min="4880" max="5120" width="9" style="1"/>
    <col min="5121" max="5121" width="47.42578125" style="1" customWidth="1"/>
    <col min="5122" max="5122" width="11.140625" style="1" customWidth="1"/>
    <col min="5123" max="5123" width="12.85546875" style="1" customWidth="1"/>
    <col min="5124" max="5124" width="11.140625" style="1" customWidth="1"/>
    <col min="5125" max="5129" width="10.28515625" style="1" customWidth="1"/>
    <col min="5130" max="5130" width="12.85546875" style="1" customWidth="1"/>
    <col min="5131" max="5132" width="10.28515625" style="1" customWidth="1"/>
    <col min="5133" max="5135" width="0" style="1" hidden="1" customWidth="1"/>
    <col min="5136" max="5376" width="9" style="1"/>
    <col min="5377" max="5377" width="47.42578125" style="1" customWidth="1"/>
    <col min="5378" max="5378" width="11.140625" style="1" customWidth="1"/>
    <col min="5379" max="5379" width="12.85546875" style="1" customWidth="1"/>
    <col min="5380" max="5380" width="11.140625" style="1" customWidth="1"/>
    <col min="5381" max="5385" width="10.28515625" style="1" customWidth="1"/>
    <col min="5386" max="5386" width="12.85546875" style="1" customWidth="1"/>
    <col min="5387" max="5388" width="10.28515625" style="1" customWidth="1"/>
    <col min="5389" max="5391" width="0" style="1" hidden="1" customWidth="1"/>
    <col min="5392" max="5632" width="9" style="1"/>
    <col min="5633" max="5633" width="47.42578125" style="1" customWidth="1"/>
    <col min="5634" max="5634" width="11.140625" style="1" customWidth="1"/>
    <col min="5635" max="5635" width="12.85546875" style="1" customWidth="1"/>
    <col min="5636" max="5636" width="11.140625" style="1" customWidth="1"/>
    <col min="5637" max="5641" width="10.28515625" style="1" customWidth="1"/>
    <col min="5642" max="5642" width="12.85546875" style="1" customWidth="1"/>
    <col min="5643" max="5644" width="10.28515625" style="1" customWidth="1"/>
    <col min="5645" max="5647" width="0" style="1" hidden="1" customWidth="1"/>
    <col min="5648" max="5888" width="9" style="1"/>
    <col min="5889" max="5889" width="47.42578125" style="1" customWidth="1"/>
    <col min="5890" max="5890" width="11.140625" style="1" customWidth="1"/>
    <col min="5891" max="5891" width="12.85546875" style="1" customWidth="1"/>
    <col min="5892" max="5892" width="11.140625" style="1" customWidth="1"/>
    <col min="5893" max="5897" width="10.28515625" style="1" customWidth="1"/>
    <col min="5898" max="5898" width="12.85546875" style="1" customWidth="1"/>
    <col min="5899" max="5900" width="10.28515625" style="1" customWidth="1"/>
    <col min="5901" max="5903" width="0" style="1" hidden="1" customWidth="1"/>
    <col min="5904" max="6144" width="9" style="1"/>
    <col min="6145" max="6145" width="47.42578125" style="1" customWidth="1"/>
    <col min="6146" max="6146" width="11.140625" style="1" customWidth="1"/>
    <col min="6147" max="6147" width="12.85546875" style="1" customWidth="1"/>
    <col min="6148" max="6148" width="11.140625" style="1" customWidth="1"/>
    <col min="6149" max="6153" width="10.28515625" style="1" customWidth="1"/>
    <col min="6154" max="6154" width="12.85546875" style="1" customWidth="1"/>
    <col min="6155" max="6156" width="10.28515625" style="1" customWidth="1"/>
    <col min="6157" max="6159" width="0" style="1" hidden="1" customWidth="1"/>
    <col min="6160" max="6400" width="9" style="1"/>
    <col min="6401" max="6401" width="47.42578125" style="1" customWidth="1"/>
    <col min="6402" max="6402" width="11.140625" style="1" customWidth="1"/>
    <col min="6403" max="6403" width="12.85546875" style="1" customWidth="1"/>
    <col min="6404" max="6404" width="11.140625" style="1" customWidth="1"/>
    <col min="6405" max="6409" width="10.28515625" style="1" customWidth="1"/>
    <col min="6410" max="6410" width="12.85546875" style="1" customWidth="1"/>
    <col min="6411" max="6412" width="10.28515625" style="1" customWidth="1"/>
    <col min="6413" max="6415" width="0" style="1" hidden="1" customWidth="1"/>
    <col min="6416" max="6656" width="9" style="1"/>
    <col min="6657" max="6657" width="47.42578125" style="1" customWidth="1"/>
    <col min="6658" max="6658" width="11.140625" style="1" customWidth="1"/>
    <col min="6659" max="6659" width="12.85546875" style="1" customWidth="1"/>
    <col min="6660" max="6660" width="11.140625" style="1" customWidth="1"/>
    <col min="6661" max="6665" width="10.28515625" style="1" customWidth="1"/>
    <col min="6666" max="6666" width="12.85546875" style="1" customWidth="1"/>
    <col min="6667" max="6668" width="10.28515625" style="1" customWidth="1"/>
    <col min="6669" max="6671" width="0" style="1" hidden="1" customWidth="1"/>
    <col min="6672" max="6912" width="9" style="1"/>
    <col min="6913" max="6913" width="47.42578125" style="1" customWidth="1"/>
    <col min="6914" max="6914" width="11.140625" style="1" customWidth="1"/>
    <col min="6915" max="6915" width="12.85546875" style="1" customWidth="1"/>
    <col min="6916" max="6916" width="11.140625" style="1" customWidth="1"/>
    <col min="6917" max="6921" width="10.28515625" style="1" customWidth="1"/>
    <col min="6922" max="6922" width="12.85546875" style="1" customWidth="1"/>
    <col min="6923" max="6924" width="10.28515625" style="1" customWidth="1"/>
    <col min="6925" max="6927" width="0" style="1" hidden="1" customWidth="1"/>
    <col min="6928" max="7168" width="9" style="1"/>
    <col min="7169" max="7169" width="47.42578125" style="1" customWidth="1"/>
    <col min="7170" max="7170" width="11.140625" style="1" customWidth="1"/>
    <col min="7171" max="7171" width="12.85546875" style="1" customWidth="1"/>
    <col min="7172" max="7172" width="11.140625" style="1" customWidth="1"/>
    <col min="7173" max="7177" width="10.28515625" style="1" customWidth="1"/>
    <col min="7178" max="7178" width="12.85546875" style="1" customWidth="1"/>
    <col min="7179" max="7180" width="10.28515625" style="1" customWidth="1"/>
    <col min="7181" max="7183" width="0" style="1" hidden="1" customWidth="1"/>
    <col min="7184" max="7424" width="9" style="1"/>
    <col min="7425" max="7425" width="47.42578125" style="1" customWidth="1"/>
    <col min="7426" max="7426" width="11.140625" style="1" customWidth="1"/>
    <col min="7427" max="7427" width="12.85546875" style="1" customWidth="1"/>
    <col min="7428" max="7428" width="11.140625" style="1" customWidth="1"/>
    <col min="7429" max="7433" width="10.28515625" style="1" customWidth="1"/>
    <col min="7434" max="7434" width="12.85546875" style="1" customWidth="1"/>
    <col min="7435" max="7436" width="10.28515625" style="1" customWidth="1"/>
    <col min="7437" max="7439" width="0" style="1" hidden="1" customWidth="1"/>
    <col min="7440" max="7680" width="9" style="1"/>
    <col min="7681" max="7681" width="47.42578125" style="1" customWidth="1"/>
    <col min="7682" max="7682" width="11.140625" style="1" customWidth="1"/>
    <col min="7683" max="7683" width="12.85546875" style="1" customWidth="1"/>
    <col min="7684" max="7684" width="11.140625" style="1" customWidth="1"/>
    <col min="7685" max="7689" width="10.28515625" style="1" customWidth="1"/>
    <col min="7690" max="7690" width="12.85546875" style="1" customWidth="1"/>
    <col min="7691" max="7692" width="10.28515625" style="1" customWidth="1"/>
    <col min="7693" max="7695" width="0" style="1" hidden="1" customWidth="1"/>
    <col min="7696" max="7936" width="9" style="1"/>
    <col min="7937" max="7937" width="47.42578125" style="1" customWidth="1"/>
    <col min="7938" max="7938" width="11.140625" style="1" customWidth="1"/>
    <col min="7939" max="7939" width="12.85546875" style="1" customWidth="1"/>
    <col min="7940" max="7940" width="11.140625" style="1" customWidth="1"/>
    <col min="7941" max="7945" width="10.28515625" style="1" customWidth="1"/>
    <col min="7946" max="7946" width="12.85546875" style="1" customWidth="1"/>
    <col min="7947" max="7948" width="10.28515625" style="1" customWidth="1"/>
    <col min="7949" max="7951" width="0" style="1" hidden="1" customWidth="1"/>
    <col min="7952" max="8192" width="9" style="1"/>
    <col min="8193" max="8193" width="47.42578125" style="1" customWidth="1"/>
    <col min="8194" max="8194" width="11.140625" style="1" customWidth="1"/>
    <col min="8195" max="8195" width="12.85546875" style="1" customWidth="1"/>
    <col min="8196" max="8196" width="11.140625" style="1" customWidth="1"/>
    <col min="8197" max="8201" width="10.28515625" style="1" customWidth="1"/>
    <col min="8202" max="8202" width="12.85546875" style="1" customWidth="1"/>
    <col min="8203" max="8204" width="10.28515625" style="1" customWidth="1"/>
    <col min="8205" max="8207" width="0" style="1" hidden="1" customWidth="1"/>
    <col min="8208" max="8448" width="9" style="1"/>
    <col min="8449" max="8449" width="47.42578125" style="1" customWidth="1"/>
    <col min="8450" max="8450" width="11.140625" style="1" customWidth="1"/>
    <col min="8451" max="8451" width="12.85546875" style="1" customWidth="1"/>
    <col min="8452" max="8452" width="11.140625" style="1" customWidth="1"/>
    <col min="8453" max="8457" width="10.28515625" style="1" customWidth="1"/>
    <col min="8458" max="8458" width="12.85546875" style="1" customWidth="1"/>
    <col min="8459" max="8460" width="10.28515625" style="1" customWidth="1"/>
    <col min="8461" max="8463" width="0" style="1" hidden="1" customWidth="1"/>
    <col min="8464" max="8704" width="9" style="1"/>
    <col min="8705" max="8705" width="47.42578125" style="1" customWidth="1"/>
    <col min="8706" max="8706" width="11.140625" style="1" customWidth="1"/>
    <col min="8707" max="8707" width="12.85546875" style="1" customWidth="1"/>
    <col min="8708" max="8708" width="11.140625" style="1" customWidth="1"/>
    <col min="8709" max="8713" width="10.28515625" style="1" customWidth="1"/>
    <col min="8714" max="8714" width="12.85546875" style="1" customWidth="1"/>
    <col min="8715" max="8716" width="10.28515625" style="1" customWidth="1"/>
    <col min="8717" max="8719" width="0" style="1" hidden="1" customWidth="1"/>
    <col min="8720" max="8960" width="9" style="1"/>
    <col min="8961" max="8961" width="47.42578125" style="1" customWidth="1"/>
    <col min="8962" max="8962" width="11.140625" style="1" customWidth="1"/>
    <col min="8963" max="8963" width="12.85546875" style="1" customWidth="1"/>
    <col min="8964" max="8964" width="11.140625" style="1" customWidth="1"/>
    <col min="8965" max="8969" width="10.28515625" style="1" customWidth="1"/>
    <col min="8970" max="8970" width="12.85546875" style="1" customWidth="1"/>
    <col min="8971" max="8972" width="10.28515625" style="1" customWidth="1"/>
    <col min="8973" max="8975" width="0" style="1" hidden="1" customWidth="1"/>
    <col min="8976" max="9216" width="9" style="1"/>
    <col min="9217" max="9217" width="47.42578125" style="1" customWidth="1"/>
    <col min="9218" max="9218" width="11.140625" style="1" customWidth="1"/>
    <col min="9219" max="9219" width="12.85546875" style="1" customWidth="1"/>
    <col min="9220" max="9220" width="11.140625" style="1" customWidth="1"/>
    <col min="9221" max="9225" width="10.28515625" style="1" customWidth="1"/>
    <col min="9226" max="9226" width="12.85546875" style="1" customWidth="1"/>
    <col min="9227" max="9228" width="10.28515625" style="1" customWidth="1"/>
    <col min="9229" max="9231" width="0" style="1" hidden="1" customWidth="1"/>
    <col min="9232" max="9472" width="9" style="1"/>
    <col min="9473" max="9473" width="47.42578125" style="1" customWidth="1"/>
    <col min="9474" max="9474" width="11.140625" style="1" customWidth="1"/>
    <col min="9475" max="9475" width="12.85546875" style="1" customWidth="1"/>
    <col min="9476" max="9476" width="11.140625" style="1" customWidth="1"/>
    <col min="9477" max="9481" width="10.28515625" style="1" customWidth="1"/>
    <col min="9482" max="9482" width="12.85546875" style="1" customWidth="1"/>
    <col min="9483" max="9484" width="10.28515625" style="1" customWidth="1"/>
    <col min="9485" max="9487" width="0" style="1" hidden="1" customWidth="1"/>
    <col min="9488" max="9728" width="9" style="1"/>
    <col min="9729" max="9729" width="47.42578125" style="1" customWidth="1"/>
    <col min="9730" max="9730" width="11.140625" style="1" customWidth="1"/>
    <col min="9731" max="9731" width="12.85546875" style="1" customWidth="1"/>
    <col min="9732" max="9732" width="11.140625" style="1" customWidth="1"/>
    <col min="9733" max="9737" width="10.28515625" style="1" customWidth="1"/>
    <col min="9738" max="9738" width="12.85546875" style="1" customWidth="1"/>
    <col min="9739" max="9740" width="10.28515625" style="1" customWidth="1"/>
    <col min="9741" max="9743" width="0" style="1" hidden="1" customWidth="1"/>
    <col min="9744" max="9984" width="9" style="1"/>
    <col min="9985" max="9985" width="47.42578125" style="1" customWidth="1"/>
    <col min="9986" max="9986" width="11.140625" style="1" customWidth="1"/>
    <col min="9987" max="9987" width="12.85546875" style="1" customWidth="1"/>
    <col min="9988" max="9988" width="11.140625" style="1" customWidth="1"/>
    <col min="9989" max="9993" width="10.28515625" style="1" customWidth="1"/>
    <col min="9994" max="9994" width="12.85546875" style="1" customWidth="1"/>
    <col min="9995" max="9996" width="10.28515625" style="1" customWidth="1"/>
    <col min="9997" max="9999" width="0" style="1" hidden="1" customWidth="1"/>
    <col min="10000" max="10240" width="9" style="1"/>
    <col min="10241" max="10241" width="47.42578125" style="1" customWidth="1"/>
    <col min="10242" max="10242" width="11.140625" style="1" customWidth="1"/>
    <col min="10243" max="10243" width="12.85546875" style="1" customWidth="1"/>
    <col min="10244" max="10244" width="11.140625" style="1" customWidth="1"/>
    <col min="10245" max="10249" width="10.28515625" style="1" customWidth="1"/>
    <col min="10250" max="10250" width="12.85546875" style="1" customWidth="1"/>
    <col min="10251" max="10252" width="10.28515625" style="1" customWidth="1"/>
    <col min="10253" max="10255" width="0" style="1" hidden="1" customWidth="1"/>
    <col min="10256" max="10496" width="9" style="1"/>
    <col min="10497" max="10497" width="47.42578125" style="1" customWidth="1"/>
    <col min="10498" max="10498" width="11.140625" style="1" customWidth="1"/>
    <col min="10499" max="10499" width="12.85546875" style="1" customWidth="1"/>
    <col min="10500" max="10500" width="11.140625" style="1" customWidth="1"/>
    <col min="10501" max="10505" width="10.28515625" style="1" customWidth="1"/>
    <col min="10506" max="10506" width="12.85546875" style="1" customWidth="1"/>
    <col min="10507" max="10508" width="10.28515625" style="1" customWidth="1"/>
    <col min="10509" max="10511" width="0" style="1" hidden="1" customWidth="1"/>
    <col min="10512" max="10752" width="9" style="1"/>
    <col min="10753" max="10753" width="47.42578125" style="1" customWidth="1"/>
    <col min="10754" max="10754" width="11.140625" style="1" customWidth="1"/>
    <col min="10755" max="10755" width="12.85546875" style="1" customWidth="1"/>
    <col min="10756" max="10756" width="11.140625" style="1" customWidth="1"/>
    <col min="10757" max="10761" width="10.28515625" style="1" customWidth="1"/>
    <col min="10762" max="10762" width="12.85546875" style="1" customWidth="1"/>
    <col min="10763" max="10764" width="10.28515625" style="1" customWidth="1"/>
    <col min="10765" max="10767" width="0" style="1" hidden="1" customWidth="1"/>
    <col min="10768" max="11008" width="9" style="1"/>
    <col min="11009" max="11009" width="47.42578125" style="1" customWidth="1"/>
    <col min="11010" max="11010" width="11.140625" style="1" customWidth="1"/>
    <col min="11011" max="11011" width="12.85546875" style="1" customWidth="1"/>
    <col min="11012" max="11012" width="11.140625" style="1" customWidth="1"/>
    <col min="11013" max="11017" width="10.28515625" style="1" customWidth="1"/>
    <col min="11018" max="11018" width="12.85546875" style="1" customWidth="1"/>
    <col min="11019" max="11020" width="10.28515625" style="1" customWidth="1"/>
    <col min="11021" max="11023" width="0" style="1" hidden="1" customWidth="1"/>
    <col min="11024" max="11264" width="9" style="1"/>
    <col min="11265" max="11265" width="47.42578125" style="1" customWidth="1"/>
    <col min="11266" max="11266" width="11.140625" style="1" customWidth="1"/>
    <col min="11267" max="11267" width="12.85546875" style="1" customWidth="1"/>
    <col min="11268" max="11268" width="11.140625" style="1" customWidth="1"/>
    <col min="11269" max="11273" width="10.28515625" style="1" customWidth="1"/>
    <col min="11274" max="11274" width="12.85546875" style="1" customWidth="1"/>
    <col min="11275" max="11276" width="10.28515625" style="1" customWidth="1"/>
    <col min="11277" max="11279" width="0" style="1" hidden="1" customWidth="1"/>
    <col min="11280" max="11520" width="9" style="1"/>
    <col min="11521" max="11521" width="47.42578125" style="1" customWidth="1"/>
    <col min="11522" max="11522" width="11.140625" style="1" customWidth="1"/>
    <col min="11523" max="11523" width="12.85546875" style="1" customWidth="1"/>
    <col min="11524" max="11524" width="11.140625" style="1" customWidth="1"/>
    <col min="11525" max="11529" width="10.28515625" style="1" customWidth="1"/>
    <col min="11530" max="11530" width="12.85546875" style="1" customWidth="1"/>
    <col min="11531" max="11532" width="10.28515625" style="1" customWidth="1"/>
    <col min="11533" max="11535" width="0" style="1" hidden="1" customWidth="1"/>
    <col min="11536" max="11776" width="9" style="1"/>
    <col min="11777" max="11777" width="47.42578125" style="1" customWidth="1"/>
    <col min="11778" max="11778" width="11.140625" style="1" customWidth="1"/>
    <col min="11779" max="11779" width="12.85546875" style="1" customWidth="1"/>
    <col min="11780" max="11780" width="11.140625" style="1" customWidth="1"/>
    <col min="11781" max="11785" width="10.28515625" style="1" customWidth="1"/>
    <col min="11786" max="11786" width="12.85546875" style="1" customWidth="1"/>
    <col min="11787" max="11788" width="10.28515625" style="1" customWidth="1"/>
    <col min="11789" max="11791" width="0" style="1" hidden="1" customWidth="1"/>
    <col min="11792" max="12032" width="9" style="1"/>
    <col min="12033" max="12033" width="47.42578125" style="1" customWidth="1"/>
    <col min="12034" max="12034" width="11.140625" style="1" customWidth="1"/>
    <col min="12035" max="12035" width="12.85546875" style="1" customWidth="1"/>
    <col min="12036" max="12036" width="11.140625" style="1" customWidth="1"/>
    <col min="12037" max="12041" width="10.28515625" style="1" customWidth="1"/>
    <col min="12042" max="12042" width="12.85546875" style="1" customWidth="1"/>
    <col min="12043" max="12044" width="10.28515625" style="1" customWidth="1"/>
    <col min="12045" max="12047" width="0" style="1" hidden="1" customWidth="1"/>
    <col min="12048" max="12288" width="9" style="1"/>
    <col min="12289" max="12289" width="47.42578125" style="1" customWidth="1"/>
    <col min="12290" max="12290" width="11.140625" style="1" customWidth="1"/>
    <col min="12291" max="12291" width="12.85546875" style="1" customWidth="1"/>
    <col min="12292" max="12292" width="11.140625" style="1" customWidth="1"/>
    <col min="12293" max="12297" width="10.28515625" style="1" customWidth="1"/>
    <col min="12298" max="12298" width="12.85546875" style="1" customWidth="1"/>
    <col min="12299" max="12300" width="10.28515625" style="1" customWidth="1"/>
    <col min="12301" max="12303" width="0" style="1" hidden="1" customWidth="1"/>
    <col min="12304" max="12544" width="9" style="1"/>
    <col min="12545" max="12545" width="47.42578125" style="1" customWidth="1"/>
    <col min="12546" max="12546" width="11.140625" style="1" customWidth="1"/>
    <col min="12547" max="12547" width="12.85546875" style="1" customWidth="1"/>
    <col min="12548" max="12548" width="11.140625" style="1" customWidth="1"/>
    <col min="12549" max="12553" width="10.28515625" style="1" customWidth="1"/>
    <col min="12554" max="12554" width="12.85546875" style="1" customWidth="1"/>
    <col min="12555" max="12556" width="10.28515625" style="1" customWidth="1"/>
    <col min="12557" max="12559" width="0" style="1" hidden="1" customWidth="1"/>
    <col min="12560" max="12800" width="9" style="1"/>
    <col min="12801" max="12801" width="47.42578125" style="1" customWidth="1"/>
    <col min="12802" max="12802" width="11.140625" style="1" customWidth="1"/>
    <col min="12803" max="12803" width="12.85546875" style="1" customWidth="1"/>
    <col min="12804" max="12804" width="11.140625" style="1" customWidth="1"/>
    <col min="12805" max="12809" width="10.28515625" style="1" customWidth="1"/>
    <col min="12810" max="12810" width="12.85546875" style="1" customWidth="1"/>
    <col min="12811" max="12812" width="10.28515625" style="1" customWidth="1"/>
    <col min="12813" max="12815" width="0" style="1" hidden="1" customWidth="1"/>
    <col min="12816" max="13056" width="9" style="1"/>
    <col min="13057" max="13057" width="47.42578125" style="1" customWidth="1"/>
    <col min="13058" max="13058" width="11.140625" style="1" customWidth="1"/>
    <col min="13059" max="13059" width="12.85546875" style="1" customWidth="1"/>
    <col min="13060" max="13060" width="11.140625" style="1" customWidth="1"/>
    <col min="13061" max="13065" width="10.28515625" style="1" customWidth="1"/>
    <col min="13066" max="13066" width="12.85546875" style="1" customWidth="1"/>
    <col min="13067" max="13068" width="10.28515625" style="1" customWidth="1"/>
    <col min="13069" max="13071" width="0" style="1" hidden="1" customWidth="1"/>
    <col min="13072" max="13312" width="9" style="1"/>
    <col min="13313" max="13313" width="47.42578125" style="1" customWidth="1"/>
    <col min="13314" max="13314" width="11.140625" style="1" customWidth="1"/>
    <col min="13315" max="13315" width="12.85546875" style="1" customWidth="1"/>
    <col min="13316" max="13316" width="11.140625" style="1" customWidth="1"/>
    <col min="13317" max="13321" width="10.28515625" style="1" customWidth="1"/>
    <col min="13322" max="13322" width="12.85546875" style="1" customWidth="1"/>
    <col min="13323" max="13324" width="10.28515625" style="1" customWidth="1"/>
    <col min="13325" max="13327" width="0" style="1" hidden="1" customWidth="1"/>
    <col min="13328" max="13568" width="9" style="1"/>
    <col min="13569" max="13569" width="47.42578125" style="1" customWidth="1"/>
    <col min="13570" max="13570" width="11.140625" style="1" customWidth="1"/>
    <col min="13571" max="13571" width="12.85546875" style="1" customWidth="1"/>
    <col min="13572" max="13572" width="11.140625" style="1" customWidth="1"/>
    <col min="13573" max="13577" width="10.28515625" style="1" customWidth="1"/>
    <col min="13578" max="13578" width="12.85546875" style="1" customWidth="1"/>
    <col min="13579" max="13580" width="10.28515625" style="1" customWidth="1"/>
    <col min="13581" max="13583" width="0" style="1" hidden="1" customWidth="1"/>
    <col min="13584" max="13824" width="9" style="1"/>
    <col min="13825" max="13825" width="47.42578125" style="1" customWidth="1"/>
    <col min="13826" max="13826" width="11.140625" style="1" customWidth="1"/>
    <col min="13827" max="13827" width="12.85546875" style="1" customWidth="1"/>
    <col min="13828" max="13828" width="11.140625" style="1" customWidth="1"/>
    <col min="13829" max="13833" width="10.28515625" style="1" customWidth="1"/>
    <col min="13834" max="13834" width="12.85546875" style="1" customWidth="1"/>
    <col min="13835" max="13836" width="10.28515625" style="1" customWidth="1"/>
    <col min="13837" max="13839" width="0" style="1" hidden="1" customWidth="1"/>
    <col min="13840" max="14080" width="9" style="1"/>
    <col min="14081" max="14081" width="47.42578125" style="1" customWidth="1"/>
    <col min="14082" max="14082" width="11.140625" style="1" customWidth="1"/>
    <col min="14083" max="14083" width="12.85546875" style="1" customWidth="1"/>
    <col min="14084" max="14084" width="11.140625" style="1" customWidth="1"/>
    <col min="14085" max="14089" width="10.28515625" style="1" customWidth="1"/>
    <col min="14090" max="14090" width="12.85546875" style="1" customWidth="1"/>
    <col min="14091" max="14092" width="10.28515625" style="1" customWidth="1"/>
    <col min="14093" max="14095" width="0" style="1" hidden="1" customWidth="1"/>
    <col min="14096" max="14336" width="9" style="1"/>
    <col min="14337" max="14337" width="47.42578125" style="1" customWidth="1"/>
    <col min="14338" max="14338" width="11.140625" style="1" customWidth="1"/>
    <col min="14339" max="14339" width="12.85546875" style="1" customWidth="1"/>
    <col min="14340" max="14340" width="11.140625" style="1" customWidth="1"/>
    <col min="14341" max="14345" width="10.28515625" style="1" customWidth="1"/>
    <col min="14346" max="14346" width="12.85546875" style="1" customWidth="1"/>
    <col min="14347" max="14348" width="10.28515625" style="1" customWidth="1"/>
    <col min="14349" max="14351" width="0" style="1" hidden="1" customWidth="1"/>
    <col min="14352" max="14592" width="9" style="1"/>
    <col min="14593" max="14593" width="47.42578125" style="1" customWidth="1"/>
    <col min="14594" max="14594" width="11.140625" style="1" customWidth="1"/>
    <col min="14595" max="14595" width="12.85546875" style="1" customWidth="1"/>
    <col min="14596" max="14596" width="11.140625" style="1" customWidth="1"/>
    <col min="14597" max="14601" width="10.28515625" style="1" customWidth="1"/>
    <col min="14602" max="14602" width="12.85546875" style="1" customWidth="1"/>
    <col min="14603" max="14604" width="10.28515625" style="1" customWidth="1"/>
    <col min="14605" max="14607" width="0" style="1" hidden="1" customWidth="1"/>
    <col min="14608" max="14848" width="9" style="1"/>
    <col min="14849" max="14849" width="47.42578125" style="1" customWidth="1"/>
    <col min="14850" max="14850" width="11.140625" style="1" customWidth="1"/>
    <col min="14851" max="14851" width="12.85546875" style="1" customWidth="1"/>
    <col min="14852" max="14852" width="11.140625" style="1" customWidth="1"/>
    <col min="14853" max="14857" width="10.28515625" style="1" customWidth="1"/>
    <col min="14858" max="14858" width="12.85546875" style="1" customWidth="1"/>
    <col min="14859" max="14860" width="10.28515625" style="1" customWidth="1"/>
    <col min="14861" max="14863" width="0" style="1" hidden="1" customWidth="1"/>
    <col min="14864" max="15104" width="9" style="1"/>
    <col min="15105" max="15105" width="47.42578125" style="1" customWidth="1"/>
    <col min="15106" max="15106" width="11.140625" style="1" customWidth="1"/>
    <col min="15107" max="15107" width="12.85546875" style="1" customWidth="1"/>
    <col min="15108" max="15108" width="11.140625" style="1" customWidth="1"/>
    <col min="15109" max="15113" width="10.28515625" style="1" customWidth="1"/>
    <col min="15114" max="15114" width="12.85546875" style="1" customWidth="1"/>
    <col min="15115" max="15116" width="10.28515625" style="1" customWidth="1"/>
    <col min="15117" max="15119" width="0" style="1" hidden="1" customWidth="1"/>
    <col min="15120" max="15360" width="9" style="1"/>
    <col min="15361" max="15361" width="47.42578125" style="1" customWidth="1"/>
    <col min="15362" max="15362" width="11.140625" style="1" customWidth="1"/>
    <col min="15363" max="15363" width="12.85546875" style="1" customWidth="1"/>
    <col min="15364" max="15364" width="11.140625" style="1" customWidth="1"/>
    <col min="15365" max="15369" width="10.28515625" style="1" customWidth="1"/>
    <col min="15370" max="15370" width="12.85546875" style="1" customWidth="1"/>
    <col min="15371" max="15372" width="10.28515625" style="1" customWidth="1"/>
    <col min="15373" max="15375" width="0" style="1" hidden="1" customWidth="1"/>
    <col min="15376" max="15616" width="9" style="1"/>
    <col min="15617" max="15617" width="47.42578125" style="1" customWidth="1"/>
    <col min="15618" max="15618" width="11.140625" style="1" customWidth="1"/>
    <col min="15619" max="15619" width="12.85546875" style="1" customWidth="1"/>
    <col min="15620" max="15620" width="11.140625" style="1" customWidth="1"/>
    <col min="15621" max="15625" width="10.28515625" style="1" customWidth="1"/>
    <col min="15626" max="15626" width="12.85546875" style="1" customWidth="1"/>
    <col min="15627" max="15628" width="10.28515625" style="1" customWidth="1"/>
    <col min="15629" max="15631" width="0" style="1" hidden="1" customWidth="1"/>
    <col min="15632" max="15872" width="9" style="1"/>
    <col min="15873" max="15873" width="47.42578125" style="1" customWidth="1"/>
    <col min="15874" max="15874" width="11.140625" style="1" customWidth="1"/>
    <col min="15875" max="15875" width="12.85546875" style="1" customWidth="1"/>
    <col min="15876" max="15876" width="11.140625" style="1" customWidth="1"/>
    <col min="15877" max="15881" width="10.28515625" style="1" customWidth="1"/>
    <col min="15882" max="15882" width="12.85546875" style="1" customWidth="1"/>
    <col min="15883" max="15884" width="10.28515625" style="1" customWidth="1"/>
    <col min="15885" max="15887" width="0" style="1" hidden="1" customWidth="1"/>
    <col min="15888" max="16128" width="9" style="1"/>
    <col min="16129" max="16129" width="47.42578125" style="1" customWidth="1"/>
    <col min="16130" max="16130" width="11.140625" style="1" customWidth="1"/>
    <col min="16131" max="16131" width="12.85546875" style="1" customWidth="1"/>
    <col min="16132" max="16132" width="11.140625" style="1" customWidth="1"/>
    <col min="16133" max="16137" width="10.28515625" style="1" customWidth="1"/>
    <col min="16138" max="16138" width="12.85546875" style="1" customWidth="1"/>
    <col min="16139" max="16140" width="10.28515625" style="1" customWidth="1"/>
    <col min="16141" max="16143" width="0" style="1" hidden="1" customWidth="1"/>
    <col min="16144" max="16384" width="9" style="1"/>
  </cols>
  <sheetData>
    <row r="1" spans="1:12">
      <c r="A1" s="56" t="s">
        <v>52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</row>
    <row r="2" spans="1:1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54.75" customHeight="1">
      <c r="A3" s="47" t="s">
        <v>5</v>
      </c>
      <c r="B3" s="48"/>
      <c r="C3" s="48"/>
      <c r="D3" s="49"/>
      <c r="E3" s="47" t="s">
        <v>7</v>
      </c>
      <c r="F3" s="48"/>
      <c r="G3" s="48"/>
      <c r="H3" s="48"/>
      <c r="I3" s="48"/>
      <c r="J3" s="48"/>
      <c r="K3" s="48"/>
      <c r="L3" s="49"/>
    </row>
    <row r="4" spans="1:12">
      <c r="A4" s="50" t="s">
        <v>6</v>
      </c>
      <c r="B4" s="51"/>
      <c r="C4" s="51"/>
      <c r="D4" s="52"/>
      <c r="E4" s="57" t="s">
        <v>8</v>
      </c>
      <c r="F4" s="58"/>
      <c r="G4" s="58"/>
      <c r="H4" s="58"/>
      <c r="I4" s="58"/>
      <c r="J4" s="58"/>
      <c r="K4" s="58"/>
      <c r="L4" s="59"/>
    </row>
    <row r="5" spans="1:12" ht="88.5" customHeight="1">
      <c r="A5" s="38" t="s">
        <v>2</v>
      </c>
      <c r="B5" s="39"/>
      <c r="C5" s="39"/>
      <c r="D5" s="40"/>
      <c r="E5" s="50" t="s">
        <v>2</v>
      </c>
      <c r="F5" s="51"/>
      <c r="G5" s="51"/>
      <c r="H5" s="51"/>
      <c r="I5" s="51"/>
      <c r="J5" s="51"/>
      <c r="K5" s="51"/>
      <c r="L5" s="52"/>
    </row>
    <row r="6" spans="1:12">
      <c r="A6" s="41" t="s">
        <v>53</v>
      </c>
      <c r="B6" s="42"/>
      <c r="C6" s="42"/>
      <c r="D6" s="43"/>
      <c r="E6" s="41" t="s">
        <v>54</v>
      </c>
      <c r="F6" s="42"/>
      <c r="G6" s="42"/>
      <c r="H6" s="42"/>
      <c r="I6" s="42"/>
      <c r="J6" s="42"/>
      <c r="K6" s="42"/>
      <c r="L6" s="43"/>
    </row>
    <row r="7" spans="1:12">
      <c r="A7" s="10"/>
      <c r="B7" s="3"/>
      <c r="C7" s="4"/>
      <c r="D7" s="4"/>
      <c r="E7" s="4"/>
      <c r="F7" s="4"/>
      <c r="G7" s="4"/>
      <c r="H7" s="4"/>
      <c r="I7" s="4"/>
      <c r="J7" s="4"/>
      <c r="K7" s="4"/>
      <c r="L7" s="5"/>
    </row>
    <row r="8" spans="1:12">
      <c r="A8" s="6"/>
      <c r="L8" s="8"/>
    </row>
    <row r="9" spans="1:12">
      <c r="A9" s="44"/>
      <c r="B9" s="45"/>
      <c r="C9" s="45"/>
      <c r="D9" s="45"/>
      <c r="E9" s="45"/>
      <c r="F9" s="45"/>
      <c r="G9" s="45"/>
      <c r="H9" s="45"/>
      <c r="I9" s="45"/>
      <c r="J9" s="45"/>
      <c r="K9" s="45"/>
      <c r="L9" s="46"/>
    </row>
    <row r="10" spans="1:12" ht="54.75" customHeight="1">
      <c r="A10" s="47" t="s">
        <v>9</v>
      </c>
      <c r="B10" s="48"/>
      <c r="C10" s="48"/>
      <c r="D10" s="49"/>
      <c r="E10" s="47" t="s">
        <v>12</v>
      </c>
      <c r="F10" s="48"/>
      <c r="G10" s="48"/>
      <c r="H10" s="48"/>
      <c r="I10" s="48"/>
      <c r="J10" s="48"/>
      <c r="K10" s="48"/>
      <c r="L10" s="49"/>
    </row>
    <row r="11" spans="1:12">
      <c r="A11" s="50" t="s">
        <v>10</v>
      </c>
      <c r="B11" s="51"/>
      <c r="C11" s="51"/>
      <c r="D11" s="52"/>
      <c r="E11" s="53" t="s">
        <v>11</v>
      </c>
      <c r="F11" s="54"/>
      <c r="G11" s="54"/>
      <c r="H11" s="54"/>
      <c r="I11" s="54"/>
      <c r="J11" s="54"/>
      <c r="K11" s="54"/>
      <c r="L11" s="55"/>
    </row>
    <row r="12" spans="1:12" ht="88.5" customHeight="1">
      <c r="A12" s="38" t="s">
        <v>2</v>
      </c>
      <c r="B12" s="39"/>
      <c r="C12" s="39"/>
      <c r="D12" s="40"/>
      <c r="E12" s="38" t="s">
        <v>2</v>
      </c>
      <c r="F12" s="39"/>
      <c r="G12" s="39"/>
      <c r="H12" s="39"/>
      <c r="I12" s="39"/>
      <c r="J12" s="39"/>
      <c r="K12" s="39"/>
      <c r="L12" s="40"/>
    </row>
    <row r="13" spans="1:12">
      <c r="A13" s="41" t="s">
        <v>13</v>
      </c>
      <c r="B13" s="42"/>
      <c r="C13" s="42"/>
      <c r="D13" s="43"/>
      <c r="E13" s="41" t="s">
        <v>14</v>
      </c>
      <c r="F13" s="42"/>
      <c r="G13" s="42"/>
      <c r="H13" s="42"/>
      <c r="I13" s="42"/>
      <c r="J13" s="42"/>
      <c r="K13" s="42"/>
      <c r="L13" s="43"/>
    </row>
  </sheetData>
  <mergeCells count="18">
    <mergeCell ref="A5:D5"/>
    <mergeCell ref="E5:L5"/>
    <mergeCell ref="A1:L1"/>
    <mergeCell ref="A3:D3"/>
    <mergeCell ref="E3:L3"/>
    <mergeCell ref="A4:D4"/>
    <mergeCell ref="E4:L4"/>
    <mergeCell ref="A12:D12"/>
    <mergeCell ref="E12:L12"/>
    <mergeCell ref="A13:D13"/>
    <mergeCell ref="E13:L13"/>
    <mergeCell ref="A6:D6"/>
    <mergeCell ref="E6:L6"/>
    <mergeCell ref="A9:L9"/>
    <mergeCell ref="A10:D10"/>
    <mergeCell ref="E10:L10"/>
    <mergeCell ref="A11:D11"/>
    <mergeCell ref="E11:L11"/>
  </mergeCells>
  <printOptions horizontalCentered="1"/>
  <pageMargins left="0.98425196850393704" right="0.94488188976377963" top="0.78740157480314965" bottom="0.39370078740157483" header="0.19685039370078741" footer="0.19685039370078741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สงม. 1</vt:lpstr>
      <vt:lpstr>แบบแนบท้าย</vt:lpstr>
      <vt:lpstr>'สงม. 1'!Print_Area</vt:lpstr>
      <vt:lpstr>'สงม.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bma03005</cp:lastModifiedBy>
  <cp:lastPrinted>2024-09-19T01:59:50Z</cp:lastPrinted>
  <dcterms:created xsi:type="dcterms:W3CDTF">2019-08-18T06:05:51Z</dcterms:created>
  <dcterms:modified xsi:type="dcterms:W3CDTF">2024-09-19T11:10:37Z</dcterms:modified>
</cp:coreProperties>
</file>